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Y:\Water Resources Development Grant\Admin\Reimbursements\Tracking Sheets\"/>
    </mc:Choice>
  </mc:AlternateContent>
  <xr:revisionPtr revIDLastSave="0" documentId="13_ncr:1_{90654069-C467-4412-88ED-88C99E3D7132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Federal" sheetId="1" r:id="rId1"/>
    <sheet name="Non-Federal" sheetId="2" r:id="rId2"/>
  </sheets>
  <definedNames>
    <definedName name="_xlnm.Print_Area" localSheetId="0">Federal!$A$1:$P$69</definedName>
    <definedName name="_xlnm.Print_Area" localSheetId="1">'Non-Federal'!$A$1:$P$78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1" l="1"/>
  <c r="D4" i="1"/>
  <c r="D5" i="1"/>
  <c r="D6" i="1" s="1"/>
  <c r="D4" i="2"/>
  <c r="D21" i="2"/>
  <c r="D20" i="2"/>
  <c r="D15" i="2"/>
  <c r="D14" i="2"/>
  <c r="D21" i="1"/>
  <c r="D20" i="1"/>
  <c r="D15" i="1"/>
  <c r="D14" i="1"/>
  <c r="P28" i="1" l="1"/>
  <c r="O28" i="1"/>
  <c r="N28" i="1"/>
  <c r="M28" i="1"/>
  <c r="L28" i="1"/>
  <c r="J28" i="1"/>
  <c r="I28" i="1"/>
  <c r="H28" i="1"/>
  <c r="G28" i="1"/>
  <c r="F28" i="1"/>
  <c r="P22" i="1"/>
  <c r="O22" i="1"/>
  <c r="N22" i="1"/>
  <c r="M22" i="1"/>
  <c r="L22" i="1"/>
  <c r="J22" i="1"/>
  <c r="I22" i="1"/>
  <c r="H22" i="1"/>
  <c r="G22" i="1"/>
  <c r="F22" i="1"/>
  <c r="AB55" i="1"/>
  <c r="P19" i="1"/>
  <c r="O19" i="1"/>
  <c r="N19" i="1"/>
  <c r="M19" i="1"/>
  <c r="L19" i="1"/>
  <c r="J19" i="1"/>
  <c r="I19" i="1"/>
  <c r="H19" i="1"/>
  <c r="G19" i="1"/>
  <c r="F19" i="1"/>
  <c r="P22" i="2"/>
  <c r="O22" i="2"/>
  <c r="N22" i="2"/>
  <c r="M22" i="2"/>
  <c r="L22" i="2"/>
  <c r="J22" i="2"/>
  <c r="I22" i="2"/>
  <c r="H22" i="2"/>
  <c r="G22" i="2"/>
  <c r="F22" i="2"/>
  <c r="P19" i="2"/>
  <c r="O19" i="2"/>
  <c r="N19" i="2"/>
  <c r="M19" i="2"/>
  <c r="L19" i="2"/>
  <c r="J19" i="2"/>
  <c r="I19" i="2"/>
  <c r="D19" i="2" s="1"/>
  <c r="H19" i="2"/>
  <c r="G19" i="2"/>
  <c r="F19" i="2"/>
  <c r="V54" i="2"/>
  <c r="C76" i="2"/>
  <c r="P23" i="1" l="1"/>
  <c r="N23" i="1"/>
  <c r="M23" i="1"/>
  <c r="L23" i="1"/>
  <c r="I23" i="1"/>
  <c r="H23" i="1"/>
  <c r="O23" i="1"/>
  <c r="F23" i="1"/>
  <c r="G23" i="1"/>
  <c r="D22" i="1"/>
  <c r="J23" i="1"/>
  <c r="D19" i="1"/>
  <c r="P23" i="2"/>
  <c r="O23" i="2"/>
  <c r="N23" i="2"/>
  <c r="M23" i="2"/>
  <c r="L23" i="2"/>
  <c r="J23" i="2"/>
  <c r="G23" i="2"/>
  <c r="F23" i="2"/>
  <c r="I23" i="2"/>
  <c r="H23" i="2"/>
  <c r="D22" i="2"/>
  <c r="D23" i="2" s="1"/>
  <c r="C69" i="2"/>
  <c r="P54" i="2"/>
  <c r="P55" i="2" s="1"/>
  <c r="J54" i="2"/>
  <c r="C73" i="2" s="1"/>
  <c r="D54" i="2"/>
  <c r="P16" i="2"/>
  <c r="O16" i="2"/>
  <c r="N16" i="2"/>
  <c r="M16" i="2"/>
  <c r="L16" i="2"/>
  <c r="J16" i="2"/>
  <c r="I16" i="2"/>
  <c r="H16" i="2"/>
  <c r="G16" i="2"/>
  <c r="F16" i="2"/>
  <c r="P13" i="2"/>
  <c r="O13" i="2"/>
  <c r="N13" i="2"/>
  <c r="M13" i="2"/>
  <c r="L13" i="2"/>
  <c r="J13" i="2"/>
  <c r="I13" i="2"/>
  <c r="H13" i="2"/>
  <c r="G13" i="2"/>
  <c r="F13" i="2"/>
  <c r="P10" i="2"/>
  <c r="P11" i="2" s="1"/>
  <c r="O10" i="2"/>
  <c r="O11" i="2" s="1"/>
  <c r="N10" i="2"/>
  <c r="N11" i="2" s="1"/>
  <c r="M10" i="2"/>
  <c r="M11" i="2" s="1"/>
  <c r="L10" i="2"/>
  <c r="L11" i="2" s="1"/>
  <c r="J10" i="2"/>
  <c r="J11" i="2" s="1"/>
  <c r="I10" i="2"/>
  <c r="I11" i="2" s="1"/>
  <c r="H10" i="2"/>
  <c r="H11" i="2" s="1"/>
  <c r="G10" i="2"/>
  <c r="G11" i="2" s="1"/>
  <c r="F10" i="2"/>
  <c r="F11" i="2" s="1"/>
  <c r="D9" i="2"/>
  <c r="D5" i="2" l="1"/>
  <c r="D6" i="2" s="1"/>
  <c r="D7" i="2" s="1"/>
  <c r="P57" i="2"/>
  <c r="D23" i="1"/>
  <c r="F17" i="2"/>
  <c r="O17" i="2"/>
  <c r="M17" i="2"/>
  <c r="J17" i="2"/>
  <c r="D11" i="2"/>
  <c r="P17" i="2"/>
  <c r="L17" i="2"/>
  <c r="G17" i="2"/>
  <c r="J55" i="2"/>
  <c r="H17" i="2"/>
  <c r="D16" i="2"/>
  <c r="D13" i="2"/>
  <c r="I17" i="2"/>
  <c r="N17" i="2"/>
  <c r="D10" i="2"/>
  <c r="D17" i="2" l="1"/>
  <c r="D27" i="1"/>
  <c r="D26" i="1"/>
  <c r="D9" i="1"/>
  <c r="V55" i="1" l="1"/>
  <c r="P25" i="1"/>
  <c r="O25" i="1"/>
  <c r="N25" i="1"/>
  <c r="M25" i="1"/>
  <c r="L25" i="1"/>
  <c r="J25" i="1"/>
  <c r="I25" i="1"/>
  <c r="H25" i="1"/>
  <c r="G25" i="1"/>
  <c r="F25" i="1"/>
  <c r="O29" i="1" l="1"/>
  <c r="N29" i="1"/>
  <c r="J29" i="1"/>
  <c r="I29" i="1"/>
  <c r="D25" i="1"/>
  <c r="G29" i="1"/>
  <c r="L29" i="1"/>
  <c r="P29" i="1"/>
  <c r="D28" i="1"/>
  <c r="D56" i="1" s="1"/>
  <c r="F99" i="1" s="1"/>
  <c r="H29" i="1"/>
  <c r="M29" i="1"/>
  <c r="F29" i="1"/>
  <c r="D29" i="1" l="1"/>
  <c r="F93" i="1"/>
  <c r="P16" i="1" l="1"/>
  <c r="P10" i="1"/>
  <c r="P11" i="1" s="1"/>
  <c r="P13" i="1"/>
  <c r="P17" i="1" l="1"/>
  <c r="L13" i="1"/>
  <c r="M13" i="1"/>
  <c r="N13" i="1"/>
  <c r="F13" i="1" l="1"/>
  <c r="G13" i="1" l="1"/>
  <c r="H13" i="1"/>
  <c r="I13" i="1"/>
  <c r="J13" i="1"/>
  <c r="O13" i="1"/>
  <c r="D13" i="1" l="1"/>
  <c r="O16" i="1"/>
  <c r="N16" i="1"/>
  <c r="M16" i="1"/>
  <c r="I16" i="1"/>
  <c r="H16" i="1"/>
  <c r="G16" i="1"/>
  <c r="O10" i="1"/>
  <c r="N10" i="1"/>
  <c r="M10" i="1"/>
  <c r="I10" i="1"/>
  <c r="H10" i="1"/>
  <c r="G10" i="1"/>
  <c r="F16" i="1" l="1"/>
  <c r="J16" i="1"/>
  <c r="J10" i="1"/>
  <c r="F10" i="1"/>
  <c r="L16" i="1" l="1"/>
  <c r="L10" i="1"/>
  <c r="L11" i="1" l="1"/>
  <c r="D10" i="1"/>
  <c r="L17" i="1"/>
  <c r="D16" i="1"/>
  <c r="C71" i="1"/>
  <c r="D55" i="1" l="1"/>
  <c r="D11" i="1"/>
  <c r="F94" i="1"/>
  <c r="F95" i="1" s="1"/>
  <c r="D57" i="1"/>
  <c r="AB56" i="1" s="1"/>
  <c r="J55" i="1"/>
  <c r="C75" i="1" l="1"/>
  <c r="C81" i="1" s="1"/>
  <c r="J56" i="1"/>
  <c r="O17" i="1"/>
  <c r="N17" i="1"/>
  <c r="M17" i="1"/>
  <c r="J17" i="1"/>
  <c r="I17" i="1"/>
  <c r="H17" i="1"/>
  <c r="G17" i="1"/>
  <c r="H11" i="1"/>
  <c r="P55" i="1"/>
  <c r="F11" i="1"/>
  <c r="P58" i="1" l="1"/>
  <c r="P56" i="1"/>
  <c r="D17" i="1"/>
  <c r="F17" i="1"/>
  <c r="M11" i="1"/>
  <c r="G11" i="1"/>
  <c r="O11" i="1" l="1"/>
  <c r="N11" i="1"/>
  <c r="J11" i="1"/>
  <c r="I1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Davis, Amin</author>
  </authors>
  <commentList>
    <comment ref="D4" authorId="0" shapeId="0" xr:uid="{543D2EBB-E1E8-4480-9F10-050D12EF5FDE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all of the budget information below is entered.</t>
        </r>
      </text>
    </comment>
    <comment ref="D5" authorId="0" shapeId="0" xr:uid="{D3766FF9-CCEC-4AAB-8542-3AB273D10414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the Grant Budget-DEQ is completed.</t>
        </r>
      </text>
    </comment>
    <comment ref="D6" authorId="0" shapeId="0" xr:uid="{047D933D-4AD5-48BF-9A19-C26B07EF4BA1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the Grant Budget-DEQ is completed.</t>
        </r>
      </text>
    </comment>
    <comment ref="D7" authorId="0" shapeId="0" xr:uid="{8A7275C5-EC67-4F89-8AE8-4A71278A92FA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the Grant Budget-DEQ is completed.</t>
        </r>
      </text>
    </comment>
    <comment ref="B32" authorId="0" shapeId="0" xr:uid="{B39DF31F-29E9-4E33-A68B-61C51603FA5B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ALL DOCUMENTS SUPPORTING ALL PROJECT RELATED EXPENSES SHOULD BE LISTED IN THIS SECTION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Davis, Amin</author>
  </authors>
  <commentList>
    <comment ref="D4" authorId="0" shapeId="0" xr:uid="{4E7743EA-1E7D-4A70-96DC-BFBCCC14E32B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all of the budget information below is entered.</t>
        </r>
      </text>
    </comment>
    <comment ref="D5" authorId="0" shapeId="0" xr:uid="{64F8F44D-072E-4A15-93E0-E8B4ACE2AB6E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the Grant Budget-DEQ is completed.</t>
        </r>
      </text>
    </comment>
    <comment ref="D6" authorId="0" shapeId="0" xr:uid="{6E6170A2-23E3-4466-B99C-B82FD62801B7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the Grant Budget-DEQ is completed.</t>
        </r>
      </text>
    </comment>
    <comment ref="D7" authorId="0" shapeId="0" xr:uid="{8E3004BE-C5A8-47F1-9202-85C96329DDD0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This cell will autopopulate once the Grant Budget-DEQ is completed.</t>
        </r>
      </text>
    </comment>
    <comment ref="B26" authorId="0" shapeId="0" xr:uid="{5AC04BF6-74D2-40FE-9765-80C326EB7B60}">
      <text>
        <r>
          <rPr>
            <b/>
            <sz val="9"/>
            <color indexed="81"/>
            <rFont val="Tahoma"/>
            <family val="2"/>
          </rPr>
          <t>Davis, Amin:</t>
        </r>
        <r>
          <rPr>
            <sz val="9"/>
            <color indexed="81"/>
            <rFont val="Tahoma"/>
            <family val="2"/>
          </rPr>
          <t xml:space="preserve">
ALL DOCUMENTS SUPPORTING ALL PROJECT RELATED EXPENSES SHOULD BE LISTED IN THIS SECTION</t>
        </r>
      </text>
    </comment>
  </commentList>
</comments>
</file>

<file path=xl/sharedStrings.xml><?xml version="1.0" encoding="utf-8"?>
<sst xmlns="http://schemas.openxmlformats.org/spreadsheetml/2006/main" count="268" uniqueCount="117">
  <si>
    <t>Local Share Tracking</t>
  </si>
  <si>
    <t>Date</t>
  </si>
  <si>
    <t>Description</t>
  </si>
  <si>
    <t>Amount</t>
  </si>
  <si>
    <t>Total</t>
  </si>
  <si>
    <t>Request #</t>
  </si>
  <si>
    <t>Starting Balance:</t>
  </si>
  <si>
    <t>Expended:</t>
  </si>
  <si>
    <t>Remaining Balance:</t>
  </si>
  <si>
    <t>Category</t>
  </si>
  <si>
    <t>Construction</t>
  </si>
  <si>
    <t>Materials</t>
  </si>
  <si>
    <t>Education</t>
  </si>
  <si>
    <t>Land</t>
  </si>
  <si>
    <t>Excess Local Match:</t>
  </si>
  <si>
    <t>GRANT BUDGET -LOCAL</t>
  </si>
  <si>
    <t>Payment #</t>
  </si>
  <si>
    <t>Design</t>
  </si>
  <si>
    <t>Permitting</t>
  </si>
  <si>
    <t>Survey</t>
  </si>
  <si>
    <t>Const. Oversight</t>
  </si>
  <si>
    <t>In-Kind</t>
  </si>
  <si>
    <t>Cash</t>
  </si>
  <si>
    <t>A</t>
  </si>
  <si>
    <t>D</t>
  </si>
  <si>
    <t>P</t>
  </si>
  <si>
    <t>S</t>
  </si>
  <si>
    <t>C</t>
  </si>
  <si>
    <t>CO</t>
  </si>
  <si>
    <t>Construction Oversight</t>
  </si>
  <si>
    <t>M</t>
  </si>
  <si>
    <t>E</t>
  </si>
  <si>
    <t>L</t>
  </si>
  <si>
    <t>Administration</t>
  </si>
  <si>
    <t>Design / Engineering</t>
  </si>
  <si>
    <t>Legend  - Category Codes</t>
  </si>
  <si>
    <t>Code</t>
  </si>
  <si>
    <t>Project Name:</t>
  </si>
  <si>
    <t>Grant Award Amount:</t>
  </si>
  <si>
    <t>Last Update Date:</t>
  </si>
  <si>
    <t>DEQ Contract #:</t>
  </si>
  <si>
    <t>COMPLETION INSTRUCTIONS</t>
  </si>
  <si>
    <t xml:space="preserve"> 2.) GRANT BUDGET - LOCAL</t>
  </si>
  <si>
    <t>Monitoring</t>
  </si>
  <si>
    <t>MO</t>
  </si>
  <si>
    <t>GRANT BUDGET - DEQ</t>
  </si>
  <si>
    <t>DEQ Share Tracking</t>
  </si>
  <si>
    <t>1.) GRANT BUDGET -DEQ</t>
  </si>
  <si>
    <t>90% Reimbursement Amount:</t>
  </si>
  <si>
    <t>10% Retainage Summary</t>
  </si>
  <si>
    <t>Match %</t>
  </si>
  <si>
    <t>Final Payment Amount</t>
  </si>
  <si>
    <t>CSD = Contract Amount</t>
  </si>
  <si>
    <t>[Total NRCS CPA 1245 Payment Amount/65]*35 = $X</t>
  </si>
  <si>
    <t>If $X &gt;/= Contract Amount, CSD = Contract Amount</t>
  </si>
  <si>
    <t>If $X &lt; Contract Amount, CSD = $X</t>
  </si>
  <si>
    <t>CSD - Total of All Prior Payments = Final Payment Amount</t>
  </si>
  <si>
    <t>GRANT BUDGET - FEDERAL</t>
  </si>
  <si>
    <t>Federal Code</t>
  </si>
  <si>
    <t>AF</t>
  </si>
  <si>
    <t>DF</t>
  </si>
  <si>
    <t>PF</t>
  </si>
  <si>
    <t>SF</t>
  </si>
  <si>
    <t>CF</t>
  </si>
  <si>
    <t>COF</t>
  </si>
  <si>
    <t>MF</t>
  </si>
  <si>
    <t>EF</t>
  </si>
  <si>
    <t>LF</t>
  </si>
  <si>
    <t>MOF</t>
  </si>
  <si>
    <t>Federal Share Tracking</t>
  </si>
  <si>
    <t>Non-Federal Total:</t>
  </si>
  <si>
    <t>Federal Total:</t>
  </si>
  <si>
    <r>
      <t xml:space="preserve">Enter appropriate reimbursement amounts for Federal expenses here based on corresponding invoice entry in </t>
    </r>
    <r>
      <rPr>
        <i/>
        <sz val="11"/>
        <color theme="1"/>
        <rFont val="Verdana"/>
        <family val="2"/>
        <scheme val="minor"/>
      </rPr>
      <t>Total Project Cost</t>
    </r>
    <r>
      <rPr>
        <sz val="11"/>
        <color theme="1"/>
        <rFont val="Verdana"/>
        <family val="2"/>
        <scheme val="minor"/>
      </rPr>
      <t xml:space="preserve"> section. If not applicable to this section leave blank.</t>
    </r>
  </si>
  <si>
    <r>
      <t xml:space="preserve">Enter appropriate reimbursement amounts for Local expenses here based on corresponding invoice entry in </t>
    </r>
    <r>
      <rPr>
        <i/>
        <sz val="11"/>
        <color theme="1"/>
        <rFont val="Verdana"/>
        <family val="2"/>
        <scheme val="minor"/>
      </rPr>
      <t>Total Project Cost</t>
    </r>
    <r>
      <rPr>
        <sz val="11"/>
        <color theme="1"/>
        <rFont val="Verdana"/>
        <family val="2"/>
        <scheme val="minor"/>
      </rPr>
      <t xml:space="preserve"> section. If not applicable to this section leave blank.</t>
    </r>
  </si>
  <si>
    <r>
      <t xml:space="preserve">Enter appropriate reimbursement amounts for DEQ (WRDG) here based on corresponding invoice entry in </t>
    </r>
    <r>
      <rPr>
        <i/>
        <sz val="11"/>
        <color theme="1"/>
        <rFont val="Verdana"/>
        <family val="2"/>
        <scheme val="minor"/>
      </rPr>
      <t>Total Project Cost</t>
    </r>
    <r>
      <rPr>
        <sz val="11"/>
        <color theme="1"/>
        <rFont val="Verdana"/>
        <family val="2"/>
        <scheme val="minor"/>
      </rPr>
      <t xml:space="preserve"> section. If not applicable to this section leave blank.</t>
    </r>
  </si>
  <si>
    <t>CATEGORY</t>
  </si>
  <si>
    <r>
      <t xml:space="preserve">Enter Grantee local cost-share amounts in </t>
    </r>
    <r>
      <rPr>
        <i/>
        <sz val="11"/>
        <color theme="1"/>
        <rFont val="Verdana"/>
        <family val="2"/>
        <scheme val="minor"/>
      </rPr>
      <t xml:space="preserve">Cash </t>
    </r>
    <r>
      <rPr>
        <sz val="11"/>
        <color theme="1"/>
        <rFont val="Verdana"/>
        <family val="2"/>
        <scheme val="minor"/>
      </rPr>
      <t xml:space="preserve">and </t>
    </r>
    <r>
      <rPr>
        <i/>
        <sz val="11"/>
        <color theme="1"/>
        <rFont val="Verdana"/>
        <family val="2"/>
        <scheme val="minor"/>
      </rPr>
      <t>In-Kin</t>
    </r>
    <r>
      <rPr>
        <sz val="11"/>
        <color theme="1"/>
        <rFont val="Verdana"/>
        <family val="2"/>
        <scheme val="minor"/>
      </rPr>
      <t xml:space="preserve">d rows per most recently approved DEQ contract budget. </t>
    </r>
  </si>
  <si>
    <r>
      <t xml:space="preserve">Enter Federal funding cost-share amounts in </t>
    </r>
    <r>
      <rPr>
        <i/>
        <sz val="11"/>
        <color theme="1"/>
        <rFont val="Verdana"/>
        <family val="2"/>
        <scheme val="minor"/>
      </rPr>
      <t xml:space="preserve">Cash </t>
    </r>
    <r>
      <rPr>
        <sz val="11"/>
        <color theme="1"/>
        <rFont val="Verdana"/>
        <family val="2"/>
        <scheme val="minor"/>
      </rPr>
      <t xml:space="preserve">and </t>
    </r>
    <r>
      <rPr>
        <i/>
        <sz val="11"/>
        <color theme="1"/>
        <rFont val="Verdana"/>
        <family val="2"/>
        <scheme val="minor"/>
      </rPr>
      <t>In-Kin</t>
    </r>
    <r>
      <rPr>
        <sz val="11"/>
        <color theme="1"/>
        <rFont val="Verdana"/>
        <family val="2"/>
        <scheme val="minor"/>
      </rPr>
      <t xml:space="preserve">d rows per most recently approved DEQ contract budget. </t>
    </r>
  </si>
  <si>
    <r>
      <t xml:space="preserve">Enter DEQ (WRDG) cost-share amounts in </t>
    </r>
    <r>
      <rPr>
        <i/>
        <sz val="11"/>
        <color theme="1"/>
        <rFont val="Verdana"/>
        <family val="2"/>
        <scheme val="minor"/>
      </rPr>
      <t>Starting Balance</t>
    </r>
    <r>
      <rPr>
        <sz val="11"/>
        <color theme="1"/>
        <rFont val="Verdana"/>
        <family val="2"/>
        <scheme val="minor"/>
      </rPr>
      <t xml:space="preserve"> row per most recently approved DEQ contract budget.</t>
    </r>
  </si>
  <si>
    <r>
      <t xml:space="preserve">Enter DEQ amounts in </t>
    </r>
    <r>
      <rPr>
        <i/>
        <sz val="11"/>
        <color theme="1"/>
        <rFont val="Verdana"/>
        <family val="2"/>
        <scheme val="minor"/>
      </rPr>
      <t>Starting Balance</t>
    </r>
    <r>
      <rPr>
        <sz val="11"/>
        <color theme="1"/>
        <rFont val="Verdana"/>
        <family val="2"/>
        <scheme val="minor"/>
      </rPr>
      <t xml:space="preserve"> row per most recently approved DEQ contract budget.</t>
    </r>
  </si>
  <si>
    <r>
      <t xml:space="preserve">Enter Grantee amounts in </t>
    </r>
    <r>
      <rPr>
        <i/>
        <sz val="11"/>
        <color theme="1"/>
        <rFont val="Verdana"/>
        <family val="2"/>
        <scheme val="minor"/>
      </rPr>
      <t xml:space="preserve">Cash </t>
    </r>
    <r>
      <rPr>
        <sz val="11"/>
        <color theme="1"/>
        <rFont val="Verdana"/>
        <family val="2"/>
        <scheme val="minor"/>
      </rPr>
      <t xml:space="preserve">and </t>
    </r>
    <r>
      <rPr>
        <i/>
        <sz val="11"/>
        <color theme="1"/>
        <rFont val="Verdana"/>
        <family val="2"/>
        <scheme val="minor"/>
      </rPr>
      <t>In-Kin</t>
    </r>
    <r>
      <rPr>
        <sz val="11"/>
        <color theme="1"/>
        <rFont val="Verdana"/>
        <family val="2"/>
        <scheme val="minor"/>
      </rPr>
      <t xml:space="preserve">d rows per most recently approved DEQ contract budget. </t>
    </r>
  </si>
  <si>
    <r>
      <t xml:space="preserve">Enter appropriate reimbursement amounts for DWR grant here based on corresponding invoice entry in </t>
    </r>
    <r>
      <rPr>
        <i/>
        <sz val="11"/>
        <color theme="1"/>
        <rFont val="Verdana"/>
        <family val="2"/>
        <scheme val="minor"/>
      </rPr>
      <t>Total Project Cost</t>
    </r>
    <r>
      <rPr>
        <sz val="11"/>
        <color theme="1"/>
        <rFont val="Verdana"/>
        <family val="2"/>
        <scheme val="minor"/>
      </rPr>
      <t xml:space="preserve"> section. If not applicable to this section leave blank.</t>
    </r>
  </si>
  <si>
    <t>Enter appropriate reimbursement amounts for Grantee here. If not applicable to this section leave blank.</t>
  </si>
  <si>
    <t>Total:</t>
  </si>
  <si>
    <r>
      <t xml:space="preserve">Verify sum of DEQ Share amount next to </t>
    </r>
    <r>
      <rPr>
        <i/>
        <sz val="11"/>
        <color theme="1"/>
        <rFont val="Verdana"/>
        <family val="2"/>
        <scheme val="minor"/>
      </rPr>
      <t>Total</t>
    </r>
    <r>
      <rPr>
        <sz val="11"/>
        <color theme="1"/>
        <rFont val="Verdana"/>
        <family val="2"/>
        <scheme val="minor"/>
      </rPr>
      <t xml:space="preserve"> and enter under </t>
    </r>
    <r>
      <rPr>
        <i/>
        <sz val="11"/>
        <color theme="1"/>
        <rFont val="Verdana"/>
        <family val="2"/>
        <scheme val="minor"/>
      </rPr>
      <t>Amount</t>
    </r>
    <r>
      <rPr>
        <sz val="11"/>
        <color theme="1"/>
        <rFont val="Verdana"/>
        <family val="2"/>
        <scheme val="minor"/>
      </rPr>
      <t xml:space="preserve">. </t>
    </r>
    <r>
      <rPr>
        <i/>
        <sz val="11"/>
        <color theme="1"/>
        <rFont val="Verdana"/>
        <family val="2"/>
        <scheme val="minor"/>
      </rPr>
      <t>Payment #</t>
    </r>
    <r>
      <rPr>
        <sz val="11"/>
        <color theme="1"/>
        <rFont val="Verdana"/>
        <family val="2"/>
        <scheme val="minor"/>
      </rPr>
      <t xml:space="preserve"> should correspond to </t>
    </r>
    <r>
      <rPr>
        <i/>
        <sz val="11"/>
        <color theme="1"/>
        <rFont val="Verdana"/>
        <family val="2"/>
        <scheme val="minor"/>
      </rPr>
      <t>Request #</t>
    </r>
    <r>
      <rPr>
        <sz val="11"/>
        <color theme="1"/>
        <rFont val="Verdana"/>
        <family val="2"/>
        <scheme val="minor"/>
      </rPr>
      <t>.</t>
    </r>
  </si>
  <si>
    <r>
      <t xml:space="preserve">Enter itemized invoice information here (Contractor Name, Invoice #). </t>
    </r>
    <r>
      <rPr>
        <i/>
        <sz val="11"/>
        <color theme="1"/>
        <rFont val="Verdana"/>
        <family val="2"/>
        <scheme val="minor"/>
      </rPr>
      <t xml:space="preserve">Request # corresponds to Payment #; </t>
    </r>
    <r>
      <rPr>
        <sz val="11"/>
        <color theme="1"/>
        <rFont val="Verdana"/>
        <family val="2"/>
        <scheme val="minor"/>
      </rPr>
      <t>refers to whether each invoice corresponds to the first, second, etc. reimbursement request.</t>
    </r>
  </si>
  <si>
    <t>Enter itemized invoice information here (Contractor Name, Invoice #). Request # corresponds to Payment #; refers to whether each invoice corresponds to the first, second, etc. reimbursement request.</t>
  </si>
  <si>
    <t>Verify sum of DEQ Share amount next to Total and enter under Amount. Payment # should correspond to Request # above.</t>
  </si>
  <si>
    <t>Final Payment Calculation - NRCS EQIP (Spring 2017 Contract/Full Payout)</t>
  </si>
  <si>
    <t>Final Payment Calculation - NRCS EQIP (Actual Costs)</t>
  </si>
  <si>
    <t>Final Payment Calculation - NRCS EQIP 65/35</t>
  </si>
  <si>
    <t xml:space="preserve">If $X &lt; Contract Amount, CSD = $X </t>
  </si>
  <si>
    <t>If $X &gt;/= Contract Amount, CSD = Max Grant Award Amount</t>
  </si>
  <si>
    <t>Actual Project Cost - Total NRCS-CPA 1245 Amount = X</t>
  </si>
  <si>
    <t>90% Reimbursement Remaining:</t>
  </si>
  <si>
    <t>*** PLEASE USE THIS NON-FEDERAL SHEET. IF PROJECT INVOLVES FEDERAL FUNDING CLICK 'FEDERAL' TAB AT BOTTOM RIGHT***</t>
  </si>
  <si>
    <t>*** PLEASE USE THIS SHEET IF PROJECT INCLUDES FEDERAL FUNDING. IF PROJECT DOES NOT INVOLVE FEDERAL FUNDING CLICK 'NON-FEDERAL' TAB AT BOTTOM LEFT***</t>
  </si>
  <si>
    <t>Other Non-Federal Share Tracking</t>
  </si>
  <si>
    <t>GRANT BUDGET -OTHER NON FEDERAL</t>
  </si>
  <si>
    <t>GRANT BUDGET - OTHER NON FEDERAL</t>
  </si>
  <si>
    <t xml:space="preserve"> 3.) GRANT BUDGET - OTHER NON-FEDERAL</t>
  </si>
  <si>
    <t>5.) DEQ Share Tracking</t>
  </si>
  <si>
    <t xml:space="preserve"> 6.) Local Share Tracking</t>
  </si>
  <si>
    <t xml:space="preserve"> 7.) Other Non-Federal Share Tracking</t>
  </si>
  <si>
    <t xml:space="preserve"> 8.) Payment Amount</t>
  </si>
  <si>
    <t>4.) GRANT BUDGET - FEDERAL</t>
  </si>
  <si>
    <t>6.) DEQ Share Tracking</t>
  </si>
  <si>
    <t>7.) Local Share Tracking</t>
  </si>
  <si>
    <t xml:space="preserve"> 8.) Other Non-Federal Share Tracking</t>
  </si>
  <si>
    <t>9.) Federal Share Tracking</t>
  </si>
  <si>
    <t>10.) Payment Amount</t>
  </si>
  <si>
    <t>COST &amp; INVOICING DOCUMENTATION</t>
  </si>
  <si>
    <t>NOTE: ALL DOCUMENTS SUPPORTING ALL PROJECT RELATED EXPENSES SHOULD BE LISTED IN THIS SECTION</t>
  </si>
  <si>
    <t>Total Budgeted Project Costs:</t>
  </si>
  <si>
    <t>Cost &amp; Invoicing Documentation</t>
  </si>
  <si>
    <t>5.) Cost &amp; Invoicing Documentation</t>
  </si>
  <si>
    <t>4.) Cost &amp; Invoicing Documentation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</si>
</sst>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mm/dd/yy;@"/>
    <numFmt numFmtId="165" formatCode="m/d/yy;@"/>
    <numFmt numFmtId="166" formatCode="&quot;$&quot;#,##0.00"/>
  </numFmts>
  <fonts count="12" x14ac:knownFonts="1">
    <font>
      <sz val="11"/>
      <color theme="1"/>
      <name val="Verdana"/>
      <family val="2"/>
      <scheme val="minor"/>
    </font>
    <font>
      <sz val="11"/>
      <color theme="1"/>
      <name val="Verdana"/>
      <family val="2"/>
      <scheme val="minor"/>
    </font>
    <font>
      <b/>
      <sz val="11"/>
      <color theme="1"/>
      <name val="Verdana"/>
      <family val="2"/>
      <scheme val="minor"/>
    </font>
    <font>
      <u/>
      <sz val="11"/>
      <color theme="1"/>
      <name val="Verdana"/>
      <family val="2"/>
      <scheme val="minor"/>
    </font>
    <font>
      <b/>
      <u/>
      <sz val="11"/>
      <color theme="1"/>
      <name val="Verdana"/>
      <family val="2"/>
      <scheme val="minor"/>
    </font>
    <font>
      <b/>
      <sz val="11"/>
      <color theme="9" tint="-0.499984740745262"/>
      <name val="Verdana"/>
      <family val="2"/>
      <scheme val="minor"/>
    </font>
    <font>
      <i/>
      <sz val="11"/>
      <color theme="1"/>
      <name val="Verdana"/>
      <family val="2"/>
      <scheme val="minor"/>
    </font>
    <font>
      <sz val="11"/>
      <name val="Verdana"/>
      <family val="2"/>
      <scheme val="minor"/>
    </font>
    <font>
      <b/>
      <sz val="11"/>
      <color rgb="FFFF0000"/>
      <name val="Verdana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C00000"/>
      <name val="Verdana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244B4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CC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9">
    <xf numFmtId="0" fontId="0" fillId="0" borderId="0" xfId="0"/>
    <xf numFmtId="44" fontId="0" fillId="0" borderId="0" xfId="1" applyFont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44" fontId="0" fillId="0" borderId="21" xfId="1" applyFont="1" applyBorder="1" applyAlignment="1" applyProtection="1">
      <alignment vertical="center"/>
    </xf>
    <xf numFmtId="44" fontId="0" fillId="0" borderId="13" xfId="1" applyFont="1" applyBorder="1" applyAlignment="1" applyProtection="1">
      <alignment vertical="center"/>
    </xf>
    <xf numFmtId="0" fontId="0" fillId="0" borderId="13" xfId="0" applyFill="1" applyBorder="1" applyAlignment="1" applyProtection="1">
      <alignment vertical="center"/>
    </xf>
    <xf numFmtId="44" fontId="0" fillId="0" borderId="6" xfId="1" applyFont="1" applyBorder="1" applyAlignment="1" applyProtection="1">
      <alignment vertical="center"/>
    </xf>
    <xf numFmtId="44" fontId="0" fillId="0" borderId="2" xfId="0" applyNumberFormat="1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44" fontId="0" fillId="0" borderId="2" xfId="1" applyFont="1" applyFill="1" applyBorder="1" applyAlignment="1" applyProtection="1">
      <alignment vertical="center"/>
    </xf>
    <xf numFmtId="44" fontId="0" fillId="0" borderId="4" xfId="1" applyFont="1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44" fontId="0" fillId="0" borderId="13" xfId="0" applyNumberFormat="1" applyBorder="1" applyAlignment="1" applyProtection="1">
      <alignment vertical="center"/>
    </xf>
    <xf numFmtId="0" fontId="0" fillId="0" borderId="13" xfId="0" applyBorder="1" applyAlignment="1" applyProtection="1">
      <alignment vertical="center"/>
    </xf>
    <xf numFmtId="44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/>
    </xf>
    <xf numFmtId="165" fontId="0" fillId="0" borderId="19" xfId="0" applyNumberFormat="1" applyFill="1" applyBorder="1" applyAlignment="1" applyProtection="1">
      <alignment horizontal="center" vertical="center"/>
      <protection locked="0"/>
    </xf>
    <xf numFmtId="165" fontId="0" fillId="0" borderId="0" xfId="0" applyNumberFormat="1" applyFill="1" applyBorder="1" applyAlignment="1" applyProtection="1">
      <alignment horizontal="center" vertical="center"/>
      <protection locked="0"/>
    </xf>
    <xf numFmtId="0" fontId="0" fillId="0" borderId="19" xfId="1" applyNumberFormat="1" applyFont="1" applyBorder="1" applyAlignment="1" applyProtection="1">
      <alignment horizontal="left" vertical="center" indent="1"/>
      <protection locked="0"/>
    </xf>
    <xf numFmtId="0" fontId="0" fillId="0" borderId="0" xfId="0" applyBorder="1" applyAlignment="1" applyProtection="1">
      <alignment horizontal="left" vertical="center" indent="1"/>
      <protection locked="0"/>
    </xf>
    <xf numFmtId="0" fontId="0" fillId="0" borderId="0" xfId="0" applyAlignment="1" applyProtection="1">
      <alignment horizontal="left" vertical="center" indent="1"/>
      <protection locked="0"/>
    </xf>
    <xf numFmtId="44" fontId="0" fillId="0" borderId="0" xfId="1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4" fontId="0" fillId="0" borderId="2" xfId="1" applyFont="1" applyBorder="1" applyAlignment="1" applyProtection="1">
      <alignment vertical="center"/>
      <protection locked="0"/>
    </xf>
    <xf numFmtId="44" fontId="0" fillId="0" borderId="2" xfId="1" applyFont="1" applyFill="1" applyBorder="1" applyAlignment="1" applyProtection="1">
      <alignment vertical="center"/>
      <protection locked="0"/>
    </xf>
    <xf numFmtId="44" fontId="0" fillId="0" borderId="4" xfId="1" applyFont="1" applyBorder="1" applyAlignment="1" applyProtection="1">
      <alignment vertical="center"/>
      <protection locked="0"/>
    </xf>
    <xf numFmtId="44" fontId="0" fillId="0" borderId="0" xfId="1" applyFont="1" applyBorder="1" applyAlignment="1" applyProtection="1">
      <alignment vertical="center"/>
      <protection locked="0"/>
    </xf>
    <xf numFmtId="44" fontId="0" fillId="0" borderId="13" xfId="1" applyFont="1" applyBorder="1" applyAlignment="1" applyProtection="1">
      <alignment vertical="center"/>
      <protection locked="0"/>
    </xf>
    <xf numFmtId="44" fontId="0" fillId="0" borderId="6" xfId="1" applyFont="1" applyBorder="1" applyAlignment="1" applyProtection="1">
      <alignment vertical="center"/>
      <protection locked="0"/>
    </xf>
    <xf numFmtId="44" fontId="0" fillId="0" borderId="0" xfId="0" applyNumberFormat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44" fontId="0" fillId="0" borderId="0" xfId="1" applyFont="1" applyFill="1" applyBorder="1" applyAlignment="1" applyProtection="1">
      <alignment vertical="center"/>
      <protection locked="0"/>
    </xf>
    <xf numFmtId="44" fontId="0" fillId="6" borderId="2" xfId="1" applyFont="1" applyFill="1" applyBorder="1" applyAlignment="1" applyProtection="1">
      <alignment vertical="center"/>
      <protection locked="0"/>
    </xf>
    <xf numFmtId="44" fontId="0" fillId="6" borderId="4" xfId="1" applyFont="1" applyFill="1" applyBorder="1" applyAlignment="1" applyProtection="1">
      <alignment vertical="center"/>
      <protection locked="0"/>
    </xf>
    <xf numFmtId="0" fontId="0" fillId="0" borderId="13" xfId="0" applyBorder="1" applyAlignment="1" applyProtection="1">
      <alignment vertical="center"/>
      <protection locked="0"/>
    </xf>
    <xf numFmtId="44" fontId="0" fillId="0" borderId="13" xfId="1" applyFont="1" applyFill="1" applyBorder="1" applyAlignment="1" applyProtection="1">
      <alignment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44" fontId="0" fillId="0" borderId="1" xfId="1" applyFont="1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44" fontId="0" fillId="0" borderId="1" xfId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164" fontId="0" fillId="0" borderId="1" xfId="0" applyNumberFormat="1" applyBorder="1" applyAlignment="1" applyProtection="1">
      <alignment vertical="center"/>
      <protection locked="0"/>
    </xf>
    <xf numFmtId="44" fontId="0" fillId="0" borderId="8" xfId="1" applyFont="1" applyFill="1" applyBorder="1" applyAlignment="1" applyProtection="1">
      <alignment horizontal="left" vertical="center"/>
      <protection locked="0"/>
    </xf>
    <xf numFmtId="44" fontId="0" fillId="0" borderId="8" xfId="1" applyFont="1" applyFill="1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44" fontId="0" fillId="0" borderId="1" xfId="1" applyFont="1" applyBorder="1" applyAlignment="1" applyProtection="1">
      <alignment vertical="center"/>
      <protection locked="0"/>
    </xf>
    <xf numFmtId="44" fontId="0" fillId="0" borderId="1" xfId="0" applyNumberFormat="1" applyBorder="1" applyAlignment="1" applyProtection="1">
      <alignment vertical="center"/>
      <protection locked="0"/>
    </xf>
    <xf numFmtId="44" fontId="0" fillId="0" borderId="0" xfId="0" applyNumberFormat="1" applyFill="1" applyAlignment="1" applyProtection="1">
      <alignment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2" fillId="0" borderId="0" xfId="0" applyFont="1" applyAlignment="1" applyProtection="1">
      <alignment vertical="center"/>
      <protection locked="0"/>
    </xf>
    <xf numFmtId="10" fontId="0" fillId="0" borderId="0" xfId="2" applyNumberFormat="1" applyFont="1" applyAlignment="1" applyProtection="1">
      <alignment vertical="center"/>
      <protection locked="0"/>
    </xf>
    <xf numFmtId="9" fontId="0" fillId="0" borderId="0" xfId="2" applyFont="1" applyAlignment="1" applyProtection="1">
      <alignment vertical="center"/>
      <protection locked="0"/>
    </xf>
    <xf numFmtId="44" fontId="5" fillId="0" borderId="0" xfId="1" applyFont="1" applyBorder="1" applyAlignment="1" applyProtection="1">
      <alignment vertical="center"/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166" fontId="0" fillId="0" borderId="0" xfId="0" applyNumberFormat="1" applyAlignment="1" applyProtection="1">
      <alignment vertical="center"/>
      <protection locked="0"/>
    </xf>
    <xf numFmtId="44" fontId="2" fillId="0" borderId="0" xfId="0" applyNumberFormat="1" applyFont="1" applyAlignment="1" applyProtection="1">
      <alignment vertical="center"/>
    </xf>
    <xf numFmtId="10" fontId="0" fillId="0" borderId="0" xfId="2" applyNumberFormat="1" applyFont="1" applyAlignment="1" applyProtection="1">
      <alignment vertical="center"/>
    </xf>
    <xf numFmtId="44" fontId="5" fillId="0" borderId="1" xfId="1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166" fontId="0" fillId="0" borderId="0" xfId="0" applyNumberFormat="1" applyAlignment="1" applyProtection="1">
      <alignment vertical="center"/>
    </xf>
    <xf numFmtId="0" fontId="0" fillId="0" borderId="0" xfId="0" applyAlignment="1" applyProtection="1">
      <alignment horizontal="left" vertical="center"/>
    </xf>
    <xf numFmtId="0" fontId="2" fillId="6" borderId="0" xfId="0" applyFont="1" applyFill="1" applyAlignment="1" applyProtection="1">
      <alignment vertical="center"/>
    </xf>
    <xf numFmtId="166" fontId="2" fillId="6" borderId="0" xfId="0" applyNumberFormat="1" applyFont="1" applyFill="1" applyAlignment="1" applyProtection="1">
      <alignment vertical="center"/>
    </xf>
    <xf numFmtId="44" fontId="0" fillId="0" borderId="19" xfId="1" applyFont="1" applyBorder="1" applyAlignment="1" applyProtection="1">
      <alignment horizontal="left" vertical="center" indent="1"/>
    </xf>
    <xf numFmtId="165" fontId="0" fillId="0" borderId="19" xfId="0" applyNumberFormat="1" applyBorder="1" applyAlignment="1" applyProtection="1">
      <alignment horizontal="center" vertical="center"/>
      <protection locked="0"/>
    </xf>
    <xf numFmtId="165" fontId="0" fillId="0" borderId="0" xfId="0" applyNumberFormat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44" fontId="0" fillId="0" borderId="1" xfId="0" applyNumberFormat="1" applyBorder="1" applyAlignment="1" applyProtection="1">
      <alignment horizontal="left" vertical="center"/>
      <protection locked="0"/>
    </xf>
    <xf numFmtId="0" fontId="0" fillId="0" borderId="0" xfId="0" applyFill="1" applyBorder="1" applyAlignment="1" applyProtection="1">
      <alignment horizontal="right" vertical="center"/>
    </xf>
    <xf numFmtId="0" fontId="0" fillId="0" borderId="0" xfId="0" applyAlignment="1" applyProtection="1">
      <alignment horizontal="right" vertical="center"/>
    </xf>
    <xf numFmtId="0" fontId="0" fillId="10" borderId="9" xfId="0" applyFill="1" applyBorder="1" applyAlignment="1" applyProtection="1">
      <alignment vertical="center"/>
    </xf>
    <xf numFmtId="0" fontId="0" fillId="0" borderId="16" xfId="0" applyBorder="1" applyAlignment="1" applyProtection="1">
      <alignment vertical="center"/>
    </xf>
    <xf numFmtId="0" fontId="0" fillId="0" borderId="18" xfId="0" applyBorder="1" applyAlignment="1" applyProtection="1">
      <alignment vertical="center"/>
    </xf>
    <xf numFmtId="0" fontId="0" fillId="0" borderId="17" xfId="0" applyBorder="1" applyAlignment="1" applyProtection="1">
      <alignment vertical="center"/>
    </xf>
    <xf numFmtId="0" fontId="2" fillId="4" borderId="2" xfId="0" applyFont="1" applyFill="1" applyBorder="1" applyAlignment="1" applyProtection="1">
      <alignment horizontal="right" vertical="center"/>
    </xf>
    <xf numFmtId="0" fontId="2" fillId="4" borderId="3" xfId="0" applyFont="1" applyFill="1" applyBorder="1" applyAlignment="1" applyProtection="1">
      <alignment horizontal="right" vertical="center"/>
    </xf>
    <xf numFmtId="0" fontId="2" fillId="4" borderId="5" xfId="0" applyFont="1" applyFill="1" applyBorder="1" applyAlignment="1" applyProtection="1">
      <alignment horizontal="right" vertical="center"/>
    </xf>
    <xf numFmtId="0" fontId="2" fillId="4" borderId="0" xfId="0" applyFont="1" applyFill="1" applyBorder="1" applyAlignment="1" applyProtection="1">
      <alignment horizontal="right" vertical="center"/>
    </xf>
    <xf numFmtId="0" fontId="2" fillId="4" borderId="13" xfId="0" applyFont="1" applyFill="1" applyBorder="1" applyAlignment="1" applyProtection="1">
      <alignment horizontal="right" vertical="center"/>
    </xf>
    <xf numFmtId="0" fontId="2" fillId="10" borderId="2" xfId="0" applyFont="1" applyFill="1" applyBorder="1" applyAlignment="1" applyProtection="1">
      <alignment horizontal="right" vertical="center"/>
    </xf>
    <xf numFmtId="0" fontId="2" fillId="10" borderId="3" xfId="0" applyFont="1" applyFill="1" applyBorder="1" applyAlignment="1" applyProtection="1">
      <alignment horizontal="right" vertical="center"/>
    </xf>
    <xf numFmtId="0" fontId="2" fillId="10" borderId="5" xfId="0" applyFont="1" applyFill="1" applyBorder="1" applyAlignment="1" applyProtection="1">
      <alignment horizontal="right" vertical="center"/>
    </xf>
    <xf numFmtId="0" fontId="2" fillId="10" borderId="0" xfId="0" applyFont="1" applyFill="1" applyBorder="1" applyAlignment="1" applyProtection="1">
      <alignment horizontal="right" vertical="center"/>
    </xf>
    <xf numFmtId="0" fontId="2" fillId="10" borderId="13" xfId="0" applyFont="1" applyFill="1" applyBorder="1" applyAlignment="1" applyProtection="1">
      <alignment horizontal="right" vertical="center"/>
    </xf>
    <xf numFmtId="0" fontId="0" fillId="2" borderId="7" xfId="0" applyFill="1" applyBorder="1" applyAlignment="1" applyProtection="1">
      <alignment horizontal="center" vertical="center"/>
    </xf>
    <xf numFmtId="0" fontId="0" fillId="3" borderId="7" xfId="0" applyFill="1" applyBorder="1" applyAlignment="1" applyProtection="1">
      <alignment horizontal="center" vertical="center"/>
    </xf>
    <xf numFmtId="0" fontId="0" fillId="10" borderId="7" xfId="0" applyFill="1" applyBorder="1" applyAlignment="1" applyProtection="1">
      <alignment horizontal="center" vertical="center"/>
    </xf>
    <xf numFmtId="0" fontId="2" fillId="4" borderId="0" xfId="0" applyFont="1" applyFill="1" applyAlignment="1" applyProtection="1">
      <alignment horizontal="right" vertical="center"/>
    </xf>
    <xf numFmtId="0" fontId="0" fillId="5" borderId="1" xfId="0" applyFill="1" applyBorder="1" applyAlignment="1" applyProtection="1">
      <alignment horizontal="center" vertical="center"/>
    </xf>
    <xf numFmtId="44" fontId="0" fillId="0" borderId="23" xfId="0" applyNumberFormat="1" applyBorder="1" applyAlignment="1" applyProtection="1">
      <alignment horizontal="center" vertical="center"/>
    </xf>
    <xf numFmtId="0" fontId="0" fillId="4" borderId="23" xfId="0" applyFill="1" applyBorder="1" applyAlignment="1" applyProtection="1">
      <alignment vertical="center"/>
    </xf>
    <xf numFmtId="44" fontId="0" fillId="2" borderId="23" xfId="0" applyNumberFormat="1" applyFill="1" applyBorder="1" applyAlignment="1" applyProtection="1">
      <alignment vertical="center"/>
    </xf>
    <xf numFmtId="44" fontId="0" fillId="9" borderId="23" xfId="0" applyNumberFormat="1" applyFill="1" applyBorder="1" applyAlignment="1" applyProtection="1">
      <alignment vertical="center"/>
    </xf>
    <xf numFmtId="0" fontId="2" fillId="8" borderId="19" xfId="0" applyFont="1" applyFill="1" applyBorder="1" applyAlignment="1" applyProtection="1">
      <alignment horizontal="center" vertical="center"/>
    </xf>
    <xf numFmtId="0" fontId="0" fillId="4" borderId="23" xfId="0" applyFont="1" applyFill="1" applyBorder="1" applyAlignment="1" applyProtection="1">
      <alignment horizontal="left" vertical="center"/>
    </xf>
    <xf numFmtId="44" fontId="0" fillId="11" borderId="23" xfId="0" applyNumberFormat="1" applyFill="1" applyBorder="1" applyAlignment="1" applyProtection="1">
      <alignment vertical="center"/>
    </xf>
    <xf numFmtId="44" fontId="0" fillId="10" borderId="23" xfId="0" applyNumberFormat="1" applyFill="1" applyBorder="1" applyAlignment="1" applyProtection="1">
      <alignment vertical="center"/>
    </xf>
    <xf numFmtId="44" fontId="0" fillId="5" borderId="22" xfId="0" applyNumberFormat="1" applyFill="1" applyBorder="1" applyAlignment="1" applyProtection="1">
      <alignment vertical="center"/>
    </xf>
    <xf numFmtId="0" fontId="0" fillId="5" borderId="22" xfId="0" applyFill="1" applyBorder="1" applyAlignment="1" applyProtection="1">
      <alignment vertical="center"/>
    </xf>
    <xf numFmtId="0" fontId="0" fillId="3" borderId="7" xfId="0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locked="0"/>
    </xf>
    <xf numFmtId="0" fontId="2" fillId="0" borderId="23" xfId="0" applyFont="1" applyFill="1" applyBorder="1" applyAlignment="1" applyProtection="1">
      <alignment horizontal="center" vertical="center"/>
    </xf>
    <xf numFmtId="44" fontId="0" fillId="0" borderId="2" xfId="0" applyNumberFormat="1" applyBorder="1" applyAlignment="1" applyProtection="1">
      <alignment vertical="center"/>
      <protection locked="0"/>
    </xf>
    <xf numFmtId="44" fontId="0" fillId="0" borderId="13" xfId="0" applyNumberFormat="1" applyBorder="1" applyAlignment="1" applyProtection="1">
      <alignment vertical="center"/>
      <protection locked="0"/>
    </xf>
    <xf numFmtId="14" fontId="7" fillId="0" borderId="1" xfId="0" applyNumberFormat="1" applyFont="1" applyFill="1" applyBorder="1" applyAlignment="1" applyProtection="1">
      <alignment horizontal="center" vertical="center"/>
      <protection locked="0"/>
    </xf>
    <xf numFmtId="166" fontId="0" fillId="0" borderId="0" xfId="0" applyNumberFormat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right" vertical="center"/>
    </xf>
    <xf numFmtId="0" fontId="0" fillId="0" borderId="1" xfId="0" applyBorder="1" applyAlignment="1" applyProtection="1">
      <alignment horizontal="center" vertical="center"/>
    </xf>
    <xf numFmtId="0" fontId="0" fillId="12" borderId="23" xfId="0" applyFill="1" applyBorder="1" applyAlignment="1" applyProtection="1">
      <alignment vertical="center"/>
    </xf>
    <xf numFmtId="0" fontId="0" fillId="12" borderId="7" xfId="0" applyFill="1" applyBorder="1" applyAlignment="1" applyProtection="1">
      <alignment horizontal="center" vertical="center"/>
    </xf>
    <xf numFmtId="0" fontId="2" fillId="12" borderId="2" xfId="0" applyFont="1" applyFill="1" applyBorder="1" applyAlignment="1" applyProtection="1">
      <alignment horizontal="right" vertical="center"/>
    </xf>
    <xf numFmtId="0" fontId="2" fillId="12" borderId="3" xfId="0" applyFont="1" applyFill="1" applyBorder="1" applyAlignment="1" applyProtection="1">
      <alignment horizontal="right" vertical="center"/>
    </xf>
    <xf numFmtId="0" fontId="2" fillId="12" borderId="5" xfId="0" applyFont="1" applyFill="1" applyBorder="1" applyAlignment="1" applyProtection="1">
      <alignment horizontal="right" vertical="center"/>
    </xf>
    <xf numFmtId="0" fontId="2" fillId="12" borderId="0" xfId="0" applyFont="1" applyFill="1" applyAlignment="1" applyProtection="1">
      <alignment horizontal="right" vertical="center"/>
    </xf>
    <xf numFmtId="0" fontId="2" fillId="12" borderId="13" xfId="0" applyFont="1" applyFill="1" applyBorder="1" applyAlignment="1" applyProtection="1">
      <alignment horizontal="right" vertical="center"/>
    </xf>
    <xf numFmtId="0" fontId="0" fillId="12" borderId="7" xfId="0" applyFill="1" applyBorder="1" applyAlignment="1" applyProtection="1">
      <alignment horizontal="left" vertical="center"/>
    </xf>
    <xf numFmtId="44" fontId="0" fillId="0" borderId="0" xfId="0" applyNumberFormat="1" applyBorder="1" applyAlignment="1" applyProtection="1">
      <alignment vertical="center"/>
    </xf>
    <xf numFmtId="0" fontId="2" fillId="12" borderId="0" xfId="0" applyFont="1" applyFill="1" applyBorder="1" applyAlignment="1" applyProtection="1">
      <alignment horizontal="right" vertical="center"/>
    </xf>
    <xf numFmtId="0" fontId="0" fillId="12" borderId="9" xfId="0" applyFill="1" applyBorder="1" applyAlignment="1" applyProtection="1">
      <alignment horizontal="center" vertical="center"/>
    </xf>
    <xf numFmtId="0" fontId="0" fillId="12" borderId="11" xfId="0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Fill="1" applyAlignment="1" applyProtection="1">
      <alignment vertical="center"/>
    </xf>
    <xf numFmtId="9" fontId="0" fillId="0" borderId="0" xfId="2" applyFont="1" applyAlignment="1" applyProtection="1">
      <alignment vertical="center"/>
    </xf>
    <xf numFmtId="44" fontId="2" fillId="2" borderId="0" xfId="0" applyNumberFormat="1" applyFont="1" applyFill="1" applyBorder="1" applyAlignment="1" applyProtection="1">
      <alignment vertical="center"/>
    </xf>
    <xf numFmtId="44" fontId="2" fillId="13" borderId="19" xfId="1" applyFont="1" applyFill="1" applyBorder="1" applyAlignment="1" applyProtection="1">
      <alignment horizontal="left" vertical="center" indent="1"/>
    </xf>
    <xf numFmtId="0" fontId="2" fillId="13" borderId="2" xfId="0" applyFont="1" applyFill="1" applyBorder="1" applyAlignment="1" applyProtection="1">
      <alignment horizontal="right" vertical="center"/>
    </xf>
    <xf numFmtId="0" fontId="2" fillId="13" borderId="0" xfId="0" applyFont="1" applyFill="1" applyAlignment="1" applyProtection="1">
      <alignment horizontal="right" vertical="center"/>
    </xf>
    <xf numFmtId="0" fontId="2" fillId="13" borderId="13" xfId="0" applyFont="1" applyFill="1" applyBorder="1" applyAlignment="1" applyProtection="1">
      <alignment horizontal="right" vertical="center"/>
    </xf>
    <xf numFmtId="44" fontId="2" fillId="13" borderId="2" xfId="1" applyFont="1" applyFill="1" applyBorder="1" applyAlignment="1" applyProtection="1">
      <alignment vertical="center"/>
    </xf>
    <xf numFmtId="44" fontId="11" fillId="13" borderId="13" xfId="1" applyFont="1" applyFill="1" applyBorder="1" applyAlignment="1" applyProtection="1">
      <alignment vertical="center"/>
    </xf>
    <xf numFmtId="44" fontId="0" fillId="13" borderId="23" xfId="0" applyNumberFormat="1" applyFill="1" applyBorder="1" applyAlignment="1" applyProtection="1">
      <alignment vertical="center"/>
    </xf>
    <xf numFmtId="44" fontId="11" fillId="13" borderId="13" xfId="1" applyNumberFormat="1" applyFont="1" applyFill="1" applyBorder="1" applyAlignment="1" applyProtection="1">
      <alignment vertical="center"/>
    </xf>
    <xf numFmtId="0" fontId="0" fillId="13" borderId="7" xfId="0" applyFill="1" applyBorder="1" applyAlignment="1" applyProtection="1">
      <alignment horizontal="center" vertical="center"/>
    </xf>
    <xf numFmtId="44" fontId="0" fillId="13" borderId="23" xfId="0" applyNumberFormat="1" applyFill="1" applyBorder="1" applyAlignment="1" applyProtection="1">
      <alignment vertical="top"/>
    </xf>
    <xf numFmtId="0" fontId="2" fillId="13" borderId="0" xfId="0" applyFont="1" applyFill="1" applyBorder="1" applyAlignment="1" applyProtection="1">
      <alignment horizontal="right" vertical="center"/>
    </xf>
    <xf numFmtId="0" fontId="2" fillId="0" borderId="0" xfId="0" applyFont="1" applyAlignment="1" applyProtection="1">
      <alignment horizontal="right" vertical="center"/>
    </xf>
    <xf numFmtId="44" fontId="0" fillId="0" borderId="19" xfId="1" applyNumberFormat="1" applyFont="1" applyBorder="1" applyAlignment="1" applyProtection="1">
      <alignment horizontal="left" vertical="center" indent="1"/>
    </xf>
    <xf numFmtId="0" fontId="2" fillId="0" borderId="0" xfId="0" applyFont="1" applyAlignment="1" applyProtection="1">
      <alignment horizontal="right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164" fontId="0" fillId="0" borderId="9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locked="0"/>
    </xf>
    <xf numFmtId="0" fontId="2" fillId="10" borderId="3" xfId="0" applyFont="1" applyFill="1" applyBorder="1" applyAlignment="1" applyProtection="1">
      <alignment horizontal="center" vertical="center" wrapText="1"/>
    </xf>
    <xf numFmtId="0" fontId="2" fillId="10" borderId="12" xfId="0" applyFont="1" applyFill="1" applyBorder="1" applyAlignment="1" applyProtection="1">
      <alignment horizontal="center" vertical="center" wrapText="1"/>
    </xf>
    <xf numFmtId="0" fontId="2" fillId="10" borderId="5" xfId="0" applyFont="1" applyFill="1" applyBorder="1" applyAlignment="1" applyProtection="1">
      <alignment horizontal="center" vertical="center" wrapText="1"/>
    </xf>
    <xf numFmtId="0" fontId="2" fillId="13" borderId="3" xfId="0" applyFont="1" applyFill="1" applyBorder="1" applyAlignment="1" applyProtection="1">
      <alignment horizontal="center" vertical="center" wrapText="1"/>
    </xf>
    <xf numFmtId="0" fontId="2" fillId="13" borderId="12" xfId="0" applyFont="1" applyFill="1" applyBorder="1" applyAlignment="1" applyProtection="1">
      <alignment horizontal="center" vertical="center" wrapText="1"/>
    </xf>
    <xf numFmtId="0" fontId="2" fillId="13" borderId="5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12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0" fillId="3" borderId="3" xfId="0" applyFill="1" applyBorder="1" applyAlignment="1" applyProtection="1">
      <alignment horizontal="center" vertical="center"/>
    </xf>
    <xf numFmtId="0" fontId="0" fillId="3" borderId="4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14" xfId="0" applyFont="1" applyBorder="1" applyAlignment="1" applyProtection="1">
      <alignment horizontal="left" vertical="center"/>
      <protection locked="0"/>
    </xf>
    <xf numFmtId="0" fontId="0" fillId="0" borderId="20" xfId="0" applyFont="1" applyBorder="1" applyAlignment="1" applyProtection="1">
      <alignment horizontal="left" vertical="center"/>
      <protection locked="0"/>
    </xf>
    <xf numFmtId="0" fontId="0" fillId="0" borderId="15" xfId="0" applyFont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2" fillId="13" borderId="9" xfId="0" applyFont="1" applyFill="1" applyBorder="1" applyAlignment="1" applyProtection="1">
      <alignment horizontal="center" vertical="center"/>
    </xf>
    <xf numFmtId="0" fontId="2" fillId="13" borderId="10" xfId="0" applyFont="1" applyFill="1" applyBorder="1" applyAlignment="1" applyProtection="1">
      <alignment horizontal="center" vertical="center"/>
    </xf>
    <xf numFmtId="0" fontId="2" fillId="13" borderId="11" xfId="0" applyFont="1" applyFill="1" applyBorder="1" applyAlignment="1" applyProtection="1">
      <alignment horizontal="center" vertical="center"/>
    </xf>
    <xf numFmtId="0" fontId="0" fillId="13" borderId="3" xfId="0" applyFill="1" applyBorder="1" applyAlignment="1" applyProtection="1">
      <alignment horizontal="center" vertical="center"/>
    </xf>
    <xf numFmtId="0" fontId="0" fillId="13" borderId="4" xfId="0" applyFill="1" applyBorder="1" applyAlignment="1" applyProtection="1">
      <alignment horizontal="center" vertical="center"/>
    </xf>
    <xf numFmtId="0" fontId="2" fillId="12" borderId="3" xfId="0" applyFont="1" applyFill="1" applyBorder="1" applyAlignment="1" applyProtection="1">
      <alignment horizontal="center" vertical="center" wrapText="1"/>
    </xf>
    <xf numFmtId="0" fontId="2" fillId="12" borderId="12" xfId="0" applyFont="1" applyFill="1" applyBorder="1" applyAlignment="1" applyProtection="1">
      <alignment horizontal="center" vertical="center" wrapText="1"/>
    </xf>
    <xf numFmtId="0" fontId="2" fillId="12" borderId="5" xfId="0" applyFont="1" applyFill="1" applyBorder="1" applyAlignment="1" applyProtection="1">
      <alignment horizontal="center" vertical="center" wrapText="1"/>
    </xf>
    <xf numFmtId="0" fontId="0" fillId="7" borderId="1" xfId="0" applyFill="1" applyBorder="1" applyAlignment="1" applyProtection="1">
      <alignment horizontal="center" vertical="center"/>
    </xf>
    <xf numFmtId="0" fontId="0" fillId="7" borderId="10" xfId="0" applyFill="1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2" fillId="8" borderId="20" xfId="0" applyFont="1" applyFill="1" applyBorder="1" applyAlignment="1" applyProtection="1">
      <alignment horizontal="center" vertical="center"/>
    </xf>
    <xf numFmtId="0" fontId="2" fillId="8" borderId="15" xfId="0" applyFont="1" applyFill="1" applyBorder="1" applyAlignment="1" applyProtection="1">
      <alignment horizontal="center" vertical="center"/>
    </xf>
    <xf numFmtId="0" fontId="8" fillId="0" borderId="24" xfId="0" applyFont="1" applyFill="1" applyBorder="1" applyAlignment="1" applyProtection="1">
      <alignment horizontal="center" vertical="center"/>
    </xf>
    <xf numFmtId="0" fontId="8" fillId="0" borderId="25" xfId="0" applyFont="1" applyFill="1" applyBorder="1" applyAlignment="1" applyProtection="1">
      <alignment horizontal="center" vertical="center"/>
    </xf>
    <xf numFmtId="0" fontId="8" fillId="0" borderId="26" xfId="0" applyFont="1" applyFill="1" applyBorder="1" applyAlignment="1" applyProtection="1">
      <alignment horizontal="center" vertical="center"/>
    </xf>
    <xf numFmtId="0" fontId="2" fillId="12" borderId="9" xfId="0" applyFont="1" applyFill="1" applyBorder="1" applyAlignment="1" applyProtection="1">
      <alignment horizontal="center" vertical="center"/>
    </xf>
    <xf numFmtId="0" fontId="2" fillId="12" borderId="10" xfId="0" applyFont="1" applyFill="1" applyBorder="1" applyAlignment="1" applyProtection="1">
      <alignment horizontal="center" vertical="center"/>
    </xf>
    <xf numFmtId="0" fontId="2" fillId="12" borderId="11" xfId="0" applyFont="1" applyFill="1" applyBorder="1" applyAlignment="1" applyProtection="1">
      <alignment horizontal="center" vertical="center"/>
    </xf>
    <xf numFmtId="0" fontId="2" fillId="10" borderId="9" xfId="0" applyFont="1" applyFill="1" applyBorder="1" applyAlignment="1" applyProtection="1">
      <alignment horizontal="center" vertical="center"/>
    </xf>
    <xf numFmtId="0" fontId="2" fillId="10" borderId="10" xfId="0" applyFont="1" applyFill="1" applyBorder="1" applyAlignment="1" applyProtection="1">
      <alignment horizontal="center" vertical="center"/>
    </xf>
    <xf numFmtId="0" fontId="2" fillId="10" borderId="11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left" vertical="center"/>
      <protection locked="0"/>
    </xf>
    <xf numFmtId="0" fontId="0" fillId="10" borderId="9" xfId="0" applyFill="1" applyBorder="1" applyAlignment="1" applyProtection="1">
      <alignment horizontal="center" vertical="center"/>
    </xf>
    <xf numFmtId="0" fontId="0" fillId="10" borderId="1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left" vertical="center"/>
      <protection locked="0"/>
    </xf>
    <xf numFmtId="0" fontId="0" fillId="0" borderId="20" xfId="0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164" fontId="0" fillId="0" borderId="9" xfId="0" applyNumberFormat="1" applyBorder="1" applyAlignment="1" applyProtection="1">
      <alignment horizontal="center" vertical="center"/>
      <protection locked="0"/>
    </xf>
    <xf numFmtId="164" fontId="0" fillId="0" borderId="1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2" fillId="8" borderId="14" xfId="0" applyFont="1" applyFill="1" applyBorder="1" applyAlignment="1" applyProtection="1">
      <alignment horizontal="center" vertical="center"/>
    </xf>
    <xf numFmtId="0" fontId="0" fillId="7" borderId="9" xfId="0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 vertical="center"/>
    </xf>
    <xf numFmtId="0" fontId="0" fillId="12" borderId="9" xfId="0" applyFill="1" applyBorder="1" applyAlignment="1" applyProtection="1">
      <alignment horizontal="center" vertical="center"/>
    </xf>
    <xf numFmtId="0" fontId="0" fillId="12" borderId="11" xfId="0" applyFill="1" applyBorder="1" applyAlignment="1" applyProtection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DBE78B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778639</xdr:colOff>
      <xdr:row>1</xdr:row>
      <xdr:rowOff>248483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873671" cy="4389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781814</xdr:colOff>
      <xdr:row>2</xdr:row>
      <xdr:rowOff>3373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CD434B-3E89-441E-84E6-F5774239D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835243" cy="4294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Autumn">
  <a:themeElements>
    <a:clrScheme name="Autumn">
      <a:dk1>
        <a:sysClr val="windowText" lastClr="000000"/>
      </a:dk1>
      <a:lt1>
        <a:sysClr val="window" lastClr="FFFFFF"/>
      </a:lt1>
      <a:dk2>
        <a:srgbClr val="B01F0F"/>
      </a:dk2>
      <a:lt2>
        <a:srgbClr val="FF9000"/>
      </a:lt2>
      <a:accent1>
        <a:srgbClr val="ED4600"/>
      </a:accent1>
      <a:accent2>
        <a:srgbClr val="C4D73F"/>
      </a:accent2>
      <a:accent3>
        <a:srgbClr val="FFCE2D"/>
      </a:accent3>
      <a:accent4>
        <a:srgbClr val="FFA600"/>
      </a:accent4>
      <a:accent5>
        <a:srgbClr val="ED5E00"/>
      </a:accent5>
      <a:accent6>
        <a:srgbClr val="C62D03"/>
      </a:accent6>
      <a:hlink>
        <a:srgbClr val="408080"/>
      </a:hlink>
      <a:folHlink>
        <a:srgbClr val="5EAEAE"/>
      </a:folHlink>
    </a:clrScheme>
    <a:fontScheme name="Autumn">
      <a:maj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ajorFont>
      <a:min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Autumn">
      <a:fillStyleLst>
        <a:solidFill>
          <a:schemeClr val="phClr"/>
        </a:solidFill>
        <a:gradFill rotWithShape="1">
          <a:gsLst>
            <a:gs pos="0">
              <a:schemeClr val="phClr">
                <a:tint val="70000"/>
                <a:lumMod val="110000"/>
              </a:schemeClr>
            </a:gs>
            <a:gs pos="100000">
              <a:schemeClr val="phClr">
                <a:tint val="90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98000"/>
                <a:satMod val="120000"/>
                <a:lumMod val="110000"/>
              </a:schemeClr>
            </a:gs>
            <a:gs pos="100000">
              <a:schemeClr val="phClr">
                <a:shade val="90000"/>
                <a:lumMod val="90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88900" dist="38100" dir="5400000" algn="ctr" rotWithShape="0">
              <a:srgbClr val="000000">
                <a:alpha val="65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5400000"/>
            </a:lightRig>
          </a:scene3d>
          <a:sp3d>
            <a:bevelT w="25400" h="381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8000"/>
                <a:shade val="100000"/>
                <a:hueMod val="108000"/>
                <a:satMod val="130000"/>
                <a:lumMod val="108000"/>
              </a:schemeClr>
            </a:gs>
            <a:gs pos="92000">
              <a:schemeClr val="phClr">
                <a:shade val="88000"/>
                <a:hueMod val="96000"/>
                <a:satMod val="120000"/>
                <a:lumMod val="74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98000"/>
                <a:shade val="100000"/>
                <a:hueMod val="100000"/>
                <a:satMod val="130000"/>
                <a:lumMod val="112000"/>
              </a:schemeClr>
            </a:gs>
            <a:gs pos="100000">
              <a:schemeClr val="phClr">
                <a:shade val="84000"/>
                <a:hueMod val="96000"/>
                <a:satMod val="120000"/>
                <a:lumMod val="80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103"/>
  <sheetViews>
    <sheetView zoomScale="70" zoomScaleNormal="70" zoomScalePageLayoutView="85" workbookViewId="0">
      <selection activeCell="D2" sqref="D2:I2"/>
    </sheetView>
  </sheetViews>
  <sheetFormatPr defaultColWidth="8.81640625" defaultRowHeight="13.8" x14ac:dyDescent="0.25"/>
  <cols>
    <col min="1" max="1" width="0.81640625" style="16" customWidth="1"/>
    <col min="2" max="2" width="16.81640625" style="16" customWidth="1"/>
    <col min="3" max="3" width="31.90625" style="16" customWidth="1"/>
    <col min="4" max="4" width="15.7265625" style="16" customWidth="1"/>
    <col min="5" max="5" width="4.1796875" style="17" customWidth="1"/>
    <col min="6" max="10" width="13.7265625" style="16" customWidth="1"/>
    <col min="11" max="11" width="1.7265625" style="18" customWidth="1"/>
    <col min="12" max="12" width="18.54296875" style="16" customWidth="1"/>
    <col min="13" max="16" width="13.7265625" style="16" customWidth="1"/>
    <col min="17" max="17" width="6.1796875" style="16" customWidth="1"/>
    <col min="18" max="18" width="39.26953125" style="16" customWidth="1"/>
    <col min="19" max="19" width="18.7265625" style="16" customWidth="1"/>
    <col min="20" max="20" width="4.6328125" style="16" customWidth="1"/>
    <col min="21" max="21" width="10.453125" style="16" customWidth="1"/>
    <col min="22" max="22" width="12" style="16" customWidth="1"/>
    <col min="23" max="23" width="8.81640625" style="16"/>
    <col min="24" max="24" width="11.26953125" style="16" customWidth="1"/>
    <col min="25" max="25" width="8.81640625" style="16"/>
    <col min="26" max="26" width="21.453125" style="16" customWidth="1"/>
    <col min="27" max="27" width="18.54296875" style="16" customWidth="1"/>
    <col min="28" max="31" width="8.81640625" style="16"/>
    <col min="32" max="32" width="10.08984375" style="16" customWidth="1"/>
    <col min="33" max="34" width="8.81640625" style="16"/>
    <col min="35" max="35" width="10.08984375" style="16" customWidth="1"/>
    <col min="36" max="36" width="8.81640625" style="16"/>
    <col min="37" max="37" width="4.453125" style="16" customWidth="1"/>
    <col min="38" max="16384" width="8.81640625" style="16"/>
  </cols>
  <sheetData>
    <row r="1" spans="1:37" ht="14.4" thickBot="1" x14ac:dyDescent="0.3">
      <c r="A1" s="175"/>
      <c r="B1" s="175"/>
      <c r="C1" s="15"/>
    </row>
    <row r="2" spans="1:37" ht="21" customHeight="1" thickBot="1" x14ac:dyDescent="0.3">
      <c r="A2" s="175"/>
      <c r="B2" s="175"/>
      <c r="C2" s="124" t="s">
        <v>37</v>
      </c>
      <c r="D2" s="176"/>
      <c r="E2" s="177"/>
      <c r="F2" s="177"/>
      <c r="G2" s="177"/>
      <c r="H2" s="177"/>
      <c r="I2" s="178"/>
      <c r="N2" s="158" t="s">
        <v>39</v>
      </c>
      <c r="O2" s="158"/>
      <c r="P2" s="19"/>
      <c r="Q2" s="20"/>
      <c r="R2" s="98" t="s">
        <v>75</v>
      </c>
      <c r="S2" s="193" t="s">
        <v>41</v>
      </c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4"/>
    </row>
    <row r="3" spans="1:37" ht="14.4" thickBot="1" x14ac:dyDescent="0.3">
      <c r="A3" s="15"/>
      <c r="B3" s="15"/>
      <c r="C3" s="124" t="s">
        <v>40</v>
      </c>
      <c r="D3" s="21"/>
      <c r="E3" s="22"/>
      <c r="F3" s="23"/>
      <c r="G3" s="23"/>
      <c r="H3" s="23"/>
      <c r="I3" s="23"/>
      <c r="R3" s="115"/>
      <c r="S3" s="195" t="s">
        <v>96</v>
      </c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7"/>
    </row>
    <row r="4" spans="1:37" ht="14.4" thickBot="1" x14ac:dyDescent="0.3">
      <c r="A4" s="15"/>
      <c r="B4" s="15"/>
      <c r="C4" s="156" t="s">
        <v>113</v>
      </c>
      <c r="D4" s="157">
        <f>SUM(D9+D13+D19+D25)</f>
        <v>0</v>
      </c>
      <c r="E4" s="22"/>
      <c r="F4" s="23"/>
      <c r="G4" s="23"/>
      <c r="H4" s="23"/>
      <c r="I4" s="23"/>
      <c r="R4" s="94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5"/>
      <c r="AG4" s="15"/>
      <c r="AH4" s="15"/>
      <c r="AI4" s="15"/>
      <c r="AJ4" s="15"/>
      <c r="AK4" s="76"/>
    </row>
    <row r="5" spans="1:37" ht="14.4" thickBot="1" x14ac:dyDescent="0.3">
      <c r="A5" s="15"/>
      <c r="B5" s="15"/>
      <c r="C5" s="156" t="s">
        <v>38</v>
      </c>
      <c r="D5" s="145">
        <f>D9</f>
        <v>0</v>
      </c>
      <c r="E5" s="22"/>
      <c r="F5" s="23"/>
      <c r="G5" s="23"/>
      <c r="H5" s="23"/>
      <c r="I5" s="23"/>
      <c r="R5" s="154" t="s">
        <v>47</v>
      </c>
      <c r="S5" s="11" t="s">
        <v>78</v>
      </c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5"/>
      <c r="AG5" s="15"/>
      <c r="AH5" s="15"/>
      <c r="AI5" s="15"/>
      <c r="AJ5" s="15"/>
      <c r="AK5" s="76"/>
    </row>
    <row r="6" spans="1:37" ht="14.4" thickBot="1" x14ac:dyDescent="0.3">
      <c r="A6" s="15"/>
      <c r="B6" s="15"/>
      <c r="C6" s="156" t="s">
        <v>48</v>
      </c>
      <c r="D6" s="68">
        <f>D5*0.9</f>
        <v>0</v>
      </c>
      <c r="G6" s="25"/>
      <c r="R6" s="99" t="s">
        <v>42</v>
      </c>
      <c r="S6" s="11" t="s">
        <v>76</v>
      </c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5"/>
      <c r="AG6" s="15"/>
      <c r="AH6" s="15"/>
      <c r="AI6" s="15"/>
      <c r="AJ6" s="15"/>
      <c r="AK6" s="76"/>
    </row>
    <row r="7" spans="1:37" ht="14.4" thickBot="1" x14ac:dyDescent="0.3">
      <c r="A7" s="15"/>
      <c r="B7" s="15"/>
      <c r="C7" s="156" t="s">
        <v>94</v>
      </c>
      <c r="D7" s="68">
        <f>D6-C71</f>
        <v>0</v>
      </c>
      <c r="G7" s="25"/>
      <c r="Q7" s="26"/>
      <c r="R7" s="126" t="s">
        <v>100</v>
      </c>
      <c r="S7" s="15" t="s">
        <v>80</v>
      </c>
      <c r="T7" s="15"/>
      <c r="U7" s="15"/>
      <c r="V7" s="15"/>
      <c r="W7" s="15"/>
      <c r="X7" s="15"/>
      <c r="Y7" s="15"/>
      <c r="Z7" s="15"/>
      <c r="AA7" s="15"/>
      <c r="AB7" s="11"/>
      <c r="AC7" s="11"/>
      <c r="AD7" s="11"/>
      <c r="AE7" s="11"/>
      <c r="AF7" s="15"/>
      <c r="AG7" s="15"/>
      <c r="AH7" s="15"/>
      <c r="AI7" s="15"/>
      <c r="AJ7" s="15"/>
      <c r="AK7" s="76"/>
    </row>
    <row r="8" spans="1:37" x14ac:dyDescent="0.25">
      <c r="A8" s="15"/>
      <c r="B8" s="15"/>
      <c r="C8" s="140"/>
      <c r="F8" s="141" t="s">
        <v>33</v>
      </c>
      <c r="G8" s="139" t="s">
        <v>17</v>
      </c>
      <c r="H8" s="138" t="s">
        <v>18</v>
      </c>
      <c r="I8" s="138" t="s">
        <v>19</v>
      </c>
      <c r="J8" s="138" t="s">
        <v>10</v>
      </c>
      <c r="K8" s="105"/>
      <c r="L8" s="142" t="s">
        <v>20</v>
      </c>
      <c r="M8" s="138" t="s">
        <v>11</v>
      </c>
      <c r="N8" s="138" t="s">
        <v>12</v>
      </c>
      <c r="O8" s="138" t="s">
        <v>13</v>
      </c>
      <c r="P8" s="138" t="s">
        <v>43</v>
      </c>
      <c r="Q8" s="30"/>
      <c r="R8" s="100" t="s">
        <v>105</v>
      </c>
      <c r="S8" s="11" t="s">
        <v>77</v>
      </c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76"/>
    </row>
    <row r="9" spans="1:37" x14ac:dyDescent="0.25">
      <c r="A9" s="15"/>
      <c r="B9" s="167" t="s">
        <v>45</v>
      </c>
      <c r="C9" s="146" t="s">
        <v>6</v>
      </c>
      <c r="D9" s="149">
        <f>SUM(F9:P9)</f>
        <v>0</v>
      </c>
      <c r="E9" s="27"/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/>
      <c r="L9" s="27">
        <v>0</v>
      </c>
      <c r="M9" s="28">
        <v>0</v>
      </c>
      <c r="N9" s="27">
        <v>0</v>
      </c>
      <c r="O9" s="27">
        <v>0</v>
      </c>
      <c r="P9" s="29">
        <v>0</v>
      </c>
      <c r="Q9" s="30"/>
      <c r="R9" s="96" t="s">
        <v>115</v>
      </c>
      <c r="S9" s="11" t="s">
        <v>85</v>
      </c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5"/>
      <c r="AG9" s="15"/>
      <c r="AH9" s="15"/>
      <c r="AI9" s="15"/>
      <c r="AJ9" s="15"/>
      <c r="AK9" s="76"/>
    </row>
    <row r="10" spans="1:37" x14ac:dyDescent="0.25">
      <c r="A10" s="15"/>
      <c r="B10" s="168"/>
      <c r="C10" s="155" t="s">
        <v>7</v>
      </c>
      <c r="D10" s="1">
        <f>SUM(F10:P10)</f>
        <v>0</v>
      </c>
      <c r="E10" s="1"/>
      <c r="F10" s="1">
        <f>SUMIF($I$34:$I$53,"A",$J$34:$J$53)</f>
        <v>0</v>
      </c>
      <c r="G10" s="1">
        <f>SUMIF($I$34:$I$53,"D",$J$34:$J$53)</f>
        <v>0</v>
      </c>
      <c r="H10" s="1">
        <f>SUMIF($I$34:$I$53,"P",$J$34:$J$53)</f>
        <v>0</v>
      </c>
      <c r="I10" s="1">
        <f>SUMIF($I$34:$I$53,"S",$J$34:$J$53)</f>
        <v>0</v>
      </c>
      <c r="J10" s="1">
        <f>SUMIF($I$34:$I$53,"C",$J$34:$J$53)</f>
        <v>0</v>
      </c>
      <c r="K10" s="2"/>
      <c r="L10" s="1">
        <f>SUMIF($I$34:$I$53,"CO",$J$34:$J$53)</f>
        <v>0</v>
      </c>
      <c r="M10" s="1">
        <f>SUMIF($I$34:$I$53,"M",$J$34:$J$53)</f>
        <v>0</v>
      </c>
      <c r="N10" s="1">
        <f>SUMIF($I$34:$I$53,"E",$J$34:$J$53)</f>
        <v>0</v>
      </c>
      <c r="O10" s="1">
        <f>SUMIF($I$34:$I$53,"L",$J$34:$J$53)</f>
        <v>0</v>
      </c>
      <c r="P10" s="3">
        <f>SUMIF($I$34:$I$53,"MO",$J$34:$J$53)</f>
        <v>0</v>
      </c>
      <c r="Q10" s="30"/>
      <c r="R10" s="151" t="s">
        <v>106</v>
      </c>
      <c r="S10" s="11" t="s">
        <v>74</v>
      </c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5"/>
      <c r="AG10" s="15"/>
      <c r="AH10" s="15"/>
      <c r="AI10" s="15"/>
      <c r="AJ10" s="15"/>
      <c r="AK10" s="76"/>
    </row>
    <row r="11" spans="1:37" x14ac:dyDescent="0.25">
      <c r="A11" s="15"/>
      <c r="B11" s="169"/>
      <c r="C11" s="148" t="s">
        <v>8</v>
      </c>
      <c r="D11" s="152">
        <f>SUM(D9-C71)</f>
        <v>0</v>
      </c>
      <c r="E11" s="4"/>
      <c r="F11" s="4">
        <f t="shared" ref="F11" si="0">F9-F10</f>
        <v>0</v>
      </c>
      <c r="G11" s="4">
        <f>G9-G10</f>
        <v>0</v>
      </c>
      <c r="H11" s="4">
        <f t="shared" ref="H11" si="1">H9-H10</f>
        <v>0</v>
      </c>
      <c r="I11" s="4">
        <f t="shared" ref="I11:N11" si="2">I9-I10</f>
        <v>0</v>
      </c>
      <c r="J11" s="4">
        <f t="shared" si="2"/>
        <v>0</v>
      </c>
      <c r="K11" s="5"/>
      <c r="L11" s="4">
        <f t="shared" si="2"/>
        <v>0</v>
      </c>
      <c r="M11" s="4">
        <f>M9-M10</f>
        <v>0</v>
      </c>
      <c r="N11" s="4">
        <f t="shared" si="2"/>
        <v>0</v>
      </c>
      <c r="O11" s="4">
        <f>O9-O10</f>
        <v>0</v>
      </c>
      <c r="P11" s="6">
        <f>P9-P10</f>
        <v>0</v>
      </c>
      <c r="R11" s="97" t="s">
        <v>107</v>
      </c>
      <c r="S11" s="11" t="s">
        <v>73</v>
      </c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5"/>
      <c r="AG11" s="15"/>
      <c r="AH11" s="15"/>
      <c r="AI11" s="15"/>
      <c r="AJ11" s="15"/>
      <c r="AK11" s="76"/>
    </row>
    <row r="12" spans="1:37" x14ac:dyDescent="0.25">
      <c r="A12" s="15"/>
      <c r="B12" s="15"/>
      <c r="C12" s="15"/>
      <c r="D12" s="33"/>
      <c r="L12" s="18"/>
      <c r="Q12" s="35"/>
      <c r="R12" s="133" t="s">
        <v>108</v>
      </c>
      <c r="S12" s="15" t="s">
        <v>82</v>
      </c>
      <c r="T12" s="15"/>
      <c r="U12" s="15"/>
      <c r="V12" s="15"/>
      <c r="W12" s="15"/>
      <c r="X12" s="15"/>
      <c r="Y12" s="15"/>
      <c r="Z12" s="15"/>
      <c r="AA12" s="15"/>
      <c r="AB12" s="11"/>
      <c r="AC12" s="11"/>
      <c r="AD12" s="11"/>
      <c r="AE12" s="11"/>
      <c r="AF12" s="15"/>
      <c r="AG12" s="15"/>
      <c r="AH12" s="15"/>
      <c r="AI12" s="15"/>
      <c r="AJ12" s="15"/>
      <c r="AK12" s="76"/>
    </row>
    <row r="13" spans="1:37" x14ac:dyDescent="0.25">
      <c r="A13" s="15"/>
      <c r="B13" s="170" t="s">
        <v>15</v>
      </c>
      <c r="C13" s="79" t="s">
        <v>6</v>
      </c>
      <c r="D13" s="7">
        <f>SUM(F13:P13)</f>
        <v>0</v>
      </c>
      <c r="E13" s="8"/>
      <c r="F13" s="9">
        <f>F15+F14</f>
        <v>0</v>
      </c>
      <c r="G13" s="9">
        <f t="shared" ref="G13:O13" si="3">G15+G14</f>
        <v>0</v>
      </c>
      <c r="H13" s="9">
        <f t="shared" si="3"/>
        <v>0</v>
      </c>
      <c r="I13" s="9">
        <f t="shared" si="3"/>
        <v>0</v>
      </c>
      <c r="J13" s="9">
        <f t="shared" si="3"/>
        <v>0</v>
      </c>
      <c r="K13" s="9"/>
      <c r="L13" s="9">
        <f t="shared" si="3"/>
        <v>0</v>
      </c>
      <c r="M13" s="9">
        <f t="shared" si="3"/>
        <v>0</v>
      </c>
      <c r="N13" s="9">
        <f t="shared" si="3"/>
        <v>0</v>
      </c>
      <c r="O13" s="9">
        <f t="shared" si="3"/>
        <v>0</v>
      </c>
      <c r="P13" s="10">
        <f t="shared" ref="P13" si="4">P15+P14</f>
        <v>0</v>
      </c>
      <c r="Q13" s="30"/>
      <c r="R13" s="101" t="s">
        <v>109</v>
      </c>
      <c r="S13" s="11" t="s">
        <v>72</v>
      </c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5"/>
      <c r="AG13" s="15"/>
      <c r="AH13" s="15"/>
      <c r="AI13" s="15"/>
      <c r="AJ13" s="15"/>
      <c r="AK13" s="76"/>
    </row>
    <row r="14" spans="1:37" ht="14.4" thickBot="1" x14ac:dyDescent="0.3">
      <c r="A14" s="15"/>
      <c r="B14" s="171"/>
      <c r="C14" s="80" t="s">
        <v>21</v>
      </c>
      <c r="D14" s="7">
        <f>SUM(F14:P14)</f>
        <v>0</v>
      </c>
      <c r="E14" s="34"/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28"/>
      <c r="L14" s="36">
        <v>0</v>
      </c>
      <c r="M14" s="36">
        <v>0</v>
      </c>
      <c r="N14" s="36">
        <v>0</v>
      </c>
      <c r="O14" s="36">
        <v>0</v>
      </c>
      <c r="P14" s="37">
        <v>0</v>
      </c>
      <c r="Q14" s="30"/>
      <c r="R14" s="102" t="s">
        <v>110</v>
      </c>
      <c r="S14" s="77" t="s">
        <v>84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8"/>
    </row>
    <row r="15" spans="1:37" x14ac:dyDescent="0.25">
      <c r="A15" s="15"/>
      <c r="B15" s="171"/>
      <c r="C15" s="81" t="s">
        <v>22</v>
      </c>
      <c r="D15" s="12">
        <f>SUM(F15:P15)</f>
        <v>0</v>
      </c>
      <c r="E15" s="38"/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/>
      <c r="L15" s="39">
        <v>0</v>
      </c>
      <c r="M15" s="31">
        <v>0</v>
      </c>
      <c r="N15" s="39">
        <v>0</v>
      </c>
      <c r="O15" s="39">
        <v>0</v>
      </c>
      <c r="P15" s="32">
        <v>0</v>
      </c>
      <c r="Q15" s="30"/>
    </row>
    <row r="16" spans="1:37" x14ac:dyDescent="0.25">
      <c r="A16" s="15"/>
      <c r="B16" s="171"/>
      <c r="C16" s="82" t="s">
        <v>7</v>
      </c>
      <c r="D16" s="1">
        <f>SUM(F16:P16)</f>
        <v>0</v>
      </c>
      <c r="E16" s="11"/>
      <c r="F16" s="1">
        <f>SUMIF($O$34:$O$53,"A",$P$34:$P$53)</f>
        <v>0</v>
      </c>
      <c r="G16" s="1">
        <f>SUMIF($O$34:$O$53,"D",$P$34:$P$53)</f>
        <v>0</v>
      </c>
      <c r="H16" s="1">
        <f>SUMIF($O$34:$O$53,"P",$P$34:$P$53)</f>
        <v>0</v>
      </c>
      <c r="I16" s="1">
        <f>SUMIF($O$34:$O$53,"S",$P$34:$P$53)</f>
        <v>0</v>
      </c>
      <c r="J16" s="1">
        <f>SUMIF($O$34:$O$53,"C",$P$34:$P$53)</f>
        <v>0</v>
      </c>
      <c r="K16" s="2"/>
      <c r="L16" s="1">
        <f>SUMIF($O$34:$O$53,"CO",$P$34:$P$53)</f>
        <v>0</v>
      </c>
      <c r="M16" s="1">
        <f>SUMIF($O$34:$O$53,"M",$P$34:$P$53)</f>
        <v>0</v>
      </c>
      <c r="N16" s="1">
        <f>SUMIF($O$34:$O$53,"E",$P$34:$P$53)</f>
        <v>0</v>
      </c>
      <c r="O16" s="1">
        <f>SUMIF($O$34:$O$53,"L",$P$34:$P$53)</f>
        <v>0</v>
      </c>
      <c r="P16" s="3">
        <f>SUMIF($O$34:$O$53,"MO",$P$34:$P$53)</f>
        <v>0</v>
      </c>
      <c r="Q16" s="30"/>
      <c r="R16" s="144" t="s">
        <v>111</v>
      </c>
      <c r="S16" s="204" t="s">
        <v>112</v>
      </c>
      <c r="T16" s="204"/>
      <c r="U16" s="204"/>
      <c r="V16" s="204"/>
      <c r="W16" s="204"/>
      <c r="X16" s="204"/>
      <c r="Y16" s="204"/>
      <c r="Z16" s="204"/>
      <c r="AA16" s="204"/>
    </row>
    <row r="17" spans="1:28" x14ac:dyDescent="0.25">
      <c r="A17" s="15"/>
      <c r="B17" s="172"/>
      <c r="C17" s="83" t="s">
        <v>8</v>
      </c>
      <c r="D17" s="12">
        <f>D13-D16</f>
        <v>0</v>
      </c>
      <c r="E17" s="13"/>
      <c r="F17" s="4">
        <f t="shared" ref="F17" si="5">F13-F16</f>
        <v>0</v>
      </c>
      <c r="G17" s="4">
        <f>G13-G16</f>
        <v>0</v>
      </c>
      <c r="H17" s="4">
        <f t="shared" ref="H17:N17" si="6">H13-H16</f>
        <v>0</v>
      </c>
      <c r="I17" s="4">
        <f t="shared" si="6"/>
        <v>0</v>
      </c>
      <c r="J17" s="4">
        <f t="shared" si="6"/>
        <v>0</v>
      </c>
      <c r="K17" s="5"/>
      <c r="L17" s="4">
        <f t="shared" si="6"/>
        <v>0</v>
      </c>
      <c r="M17" s="4">
        <f>M13-M16</f>
        <v>0</v>
      </c>
      <c r="N17" s="4">
        <f t="shared" si="6"/>
        <v>0</v>
      </c>
      <c r="O17" s="4">
        <f>O13-O16</f>
        <v>0</v>
      </c>
      <c r="P17" s="6">
        <f>P13-P16</f>
        <v>0</v>
      </c>
      <c r="Q17" s="30"/>
    </row>
    <row r="18" spans="1:28" x14ac:dyDescent="0.25">
      <c r="A18" s="15"/>
      <c r="B18" s="15"/>
      <c r="C18" s="15"/>
      <c r="D18" s="134"/>
      <c r="F18" s="1"/>
      <c r="G18" s="1"/>
      <c r="H18" s="1"/>
      <c r="I18" s="1"/>
      <c r="J18" s="1"/>
      <c r="K18" s="2"/>
      <c r="L18" s="1"/>
      <c r="M18" s="1"/>
      <c r="N18" s="1"/>
      <c r="O18" s="1"/>
      <c r="P18" s="1"/>
      <c r="Q18" s="30"/>
    </row>
    <row r="19" spans="1:28" ht="13.8" customHeight="1" x14ac:dyDescent="0.25">
      <c r="A19" s="15"/>
      <c r="B19" s="186" t="s">
        <v>99</v>
      </c>
      <c r="C19" s="128" t="s">
        <v>6</v>
      </c>
      <c r="D19" s="7">
        <f>SUM(F19:P19)</f>
        <v>0</v>
      </c>
      <c r="E19" s="8"/>
      <c r="F19" s="9">
        <f>F21+F20</f>
        <v>0</v>
      </c>
      <c r="G19" s="9">
        <f t="shared" ref="G19:J19" si="7">G21+G20</f>
        <v>0</v>
      </c>
      <c r="H19" s="9">
        <f t="shared" si="7"/>
        <v>0</v>
      </c>
      <c r="I19" s="9">
        <f t="shared" si="7"/>
        <v>0</v>
      </c>
      <c r="J19" s="9">
        <f t="shared" si="7"/>
        <v>0</v>
      </c>
      <c r="K19" s="9"/>
      <c r="L19" s="9">
        <f t="shared" ref="L19:P19" si="8">L21+L20</f>
        <v>0</v>
      </c>
      <c r="M19" s="9">
        <f t="shared" si="8"/>
        <v>0</v>
      </c>
      <c r="N19" s="9">
        <f t="shared" si="8"/>
        <v>0</v>
      </c>
      <c r="O19" s="9">
        <f t="shared" si="8"/>
        <v>0</v>
      </c>
      <c r="P19" s="10">
        <f t="shared" si="8"/>
        <v>0</v>
      </c>
      <c r="Q19" s="30"/>
    </row>
    <row r="20" spans="1:28" x14ac:dyDescent="0.25">
      <c r="A20" s="15"/>
      <c r="B20" s="187"/>
      <c r="C20" s="129" t="s">
        <v>21</v>
      </c>
      <c r="D20" s="7">
        <f>SUM(F20:P20)</f>
        <v>0</v>
      </c>
      <c r="E20" s="34"/>
      <c r="F20" s="36">
        <v>0</v>
      </c>
      <c r="G20" s="36">
        <v>0</v>
      </c>
      <c r="H20" s="36">
        <v>0</v>
      </c>
      <c r="I20" s="36">
        <v>0</v>
      </c>
      <c r="J20" s="36">
        <v>0</v>
      </c>
      <c r="K20" s="28"/>
      <c r="L20" s="36">
        <v>0</v>
      </c>
      <c r="M20" s="36">
        <v>0</v>
      </c>
      <c r="N20" s="36">
        <v>0</v>
      </c>
      <c r="O20" s="36">
        <v>0</v>
      </c>
      <c r="P20" s="37">
        <v>0</v>
      </c>
      <c r="Q20" s="30"/>
    </row>
    <row r="21" spans="1:28" x14ac:dyDescent="0.25">
      <c r="A21" s="15"/>
      <c r="B21" s="187"/>
      <c r="C21" s="130" t="s">
        <v>22</v>
      </c>
      <c r="D21" s="12">
        <f>SUM(F21:P21)</f>
        <v>0</v>
      </c>
      <c r="E21" s="38"/>
      <c r="F21" s="39">
        <v>0</v>
      </c>
      <c r="G21" s="39">
        <v>0</v>
      </c>
      <c r="H21" s="39">
        <v>0</v>
      </c>
      <c r="I21" s="39">
        <v>0</v>
      </c>
      <c r="J21" s="39">
        <v>0</v>
      </c>
      <c r="K21" s="39"/>
      <c r="L21" s="39">
        <v>0</v>
      </c>
      <c r="M21" s="31">
        <v>0</v>
      </c>
      <c r="N21" s="39">
        <v>0</v>
      </c>
      <c r="O21" s="39">
        <v>0</v>
      </c>
      <c r="P21" s="32">
        <v>0</v>
      </c>
      <c r="Q21" s="30"/>
    </row>
    <row r="22" spans="1:28" x14ac:dyDescent="0.25">
      <c r="A22" s="15"/>
      <c r="B22" s="187"/>
      <c r="C22" s="135" t="s">
        <v>7</v>
      </c>
      <c r="D22" s="1">
        <f>SUM(F22:P22)</f>
        <v>0</v>
      </c>
      <c r="E22" s="11"/>
      <c r="F22" s="1">
        <f>SUMIF($U$34:$U$53,"A",$V$34:$V$53)</f>
        <v>0</v>
      </c>
      <c r="G22" s="1">
        <f>SUMIF($U$34:$U$53,"D",$V$34:$V$53)</f>
        <v>0</v>
      </c>
      <c r="H22" s="1">
        <f>SUMIF($U$34:$U$53,"P",$V$34:$V$53)</f>
        <v>0</v>
      </c>
      <c r="I22" s="1">
        <f>SUMIF($U$34:$U$53,"S",$V$34:$V$53)</f>
        <v>0</v>
      </c>
      <c r="J22" s="1">
        <f>SUMIF($U$34:$U$53,"C",$V$34:$V$53)</f>
        <v>0</v>
      </c>
      <c r="K22" s="2"/>
      <c r="L22" s="1">
        <f>SUMIF($U$34:$U$53,"CO",$V$34:$V$53)</f>
        <v>0</v>
      </c>
      <c r="M22" s="1">
        <f>SUMIF($U$34:$U$53,"M",$V$34:$V$53)</f>
        <v>0</v>
      </c>
      <c r="N22" s="1">
        <f>SUMIF($U$34:$U$53,"E",$V$34:$V$53)</f>
        <v>0</v>
      </c>
      <c r="O22" s="1">
        <f>SUMIF($U$34:$U$53,"L",$V$34:$V$53)</f>
        <v>0</v>
      </c>
      <c r="P22" s="3">
        <f>SUMIF($U$34:$U$53,"MO",$V$34:$V$53)</f>
        <v>0</v>
      </c>
      <c r="Q22" s="30"/>
    </row>
    <row r="23" spans="1:28" x14ac:dyDescent="0.25">
      <c r="A23" s="15"/>
      <c r="B23" s="188"/>
      <c r="C23" s="132" t="s">
        <v>8</v>
      </c>
      <c r="D23" s="12">
        <f>D19-D22</f>
        <v>0</v>
      </c>
      <c r="E23" s="13"/>
      <c r="F23" s="4">
        <f t="shared" ref="F23" si="9">F19-F22</f>
        <v>0</v>
      </c>
      <c r="G23" s="4">
        <f>G19-G22</f>
        <v>0</v>
      </c>
      <c r="H23" s="4">
        <f t="shared" ref="H23:J23" si="10">H19-H22</f>
        <v>0</v>
      </c>
      <c r="I23" s="4">
        <f t="shared" si="10"/>
        <v>0</v>
      </c>
      <c r="J23" s="4">
        <f t="shared" si="10"/>
        <v>0</v>
      </c>
      <c r="K23" s="5"/>
      <c r="L23" s="4">
        <f t="shared" ref="L23" si="11">L19-L22</f>
        <v>0</v>
      </c>
      <c r="M23" s="4">
        <f>M19-M22</f>
        <v>0</v>
      </c>
      <c r="N23" s="4">
        <f t="shared" ref="N23" si="12">N19-N22</f>
        <v>0</v>
      </c>
      <c r="O23" s="4">
        <f>O19-O22</f>
        <v>0</v>
      </c>
      <c r="P23" s="6">
        <f>P19-P22</f>
        <v>0</v>
      </c>
      <c r="Q23" s="30"/>
    </row>
    <row r="24" spans="1:28" x14ac:dyDescent="0.25">
      <c r="A24" s="15"/>
      <c r="B24" s="15"/>
      <c r="C24" s="15"/>
      <c r="D24" s="33"/>
      <c r="Q24" s="30"/>
    </row>
    <row r="25" spans="1:28" x14ac:dyDescent="0.25">
      <c r="A25" s="15"/>
      <c r="B25" s="164" t="s">
        <v>57</v>
      </c>
      <c r="C25" s="84" t="s">
        <v>6</v>
      </c>
      <c r="D25" s="7">
        <f>SUM(F25:P25)</f>
        <v>0</v>
      </c>
      <c r="E25" s="8"/>
      <c r="F25" s="9">
        <f>F27+F26</f>
        <v>0</v>
      </c>
      <c r="G25" s="9">
        <f t="shared" ref="G25:J25" si="13">G27+G26</f>
        <v>0</v>
      </c>
      <c r="H25" s="9">
        <f t="shared" si="13"/>
        <v>0</v>
      </c>
      <c r="I25" s="9">
        <f t="shared" si="13"/>
        <v>0</v>
      </c>
      <c r="J25" s="9">
        <f t="shared" si="13"/>
        <v>0</v>
      </c>
      <c r="K25" s="9"/>
      <c r="L25" s="9">
        <f t="shared" ref="L25:P25" si="14">L27+L26</f>
        <v>0</v>
      </c>
      <c r="M25" s="9">
        <f t="shared" si="14"/>
        <v>0</v>
      </c>
      <c r="N25" s="9">
        <f t="shared" si="14"/>
        <v>0</v>
      </c>
      <c r="O25" s="9">
        <f t="shared" si="14"/>
        <v>0</v>
      </c>
      <c r="P25" s="10">
        <f t="shared" si="14"/>
        <v>0</v>
      </c>
      <c r="Q25" s="30"/>
    </row>
    <row r="26" spans="1:28" x14ac:dyDescent="0.25">
      <c r="A26" s="15"/>
      <c r="B26" s="165"/>
      <c r="C26" s="85" t="s">
        <v>21</v>
      </c>
      <c r="D26" s="7">
        <f t="shared" ref="D26:D27" si="15">SUM(F26:P26)</f>
        <v>0</v>
      </c>
      <c r="E26" s="34"/>
      <c r="F26" s="36">
        <v>0</v>
      </c>
      <c r="G26" s="36">
        <v>0</v>
      </c>
      <c r="H26" s="36">
        <v>0</v>
      </c>
      <c r="I26" s="36">
        <v>0</v>
      </c>
      <c r="J26" s="36">
        <v>0</v>
      </c>
      <c r="K26" s="28"/>
      <c r="L26" s="36">
        <v>0</v>
      </c>
      <c r="M26" s="36">
        <v>0</v>
      </c>
      <c r="N26" s="36">
        <v>0</v>
      </c>
      <c r="O26" s="36">
        <v>0</v>
      </c>
      <c r="P26" s="37">
        <v>0</v>
      </c>
      <c r="Q26" s="30"/>
    </row>
    <row r="27" spans="1:28" x14ac:dyDescent="0.25">
      <c r="A27" s="15"/>
      <c r="B27" s="165"/>
      <c r="C27" s="86" t="s">
        <v>22</v>
      </c>
      <c r="D27" s="12">
        <f t="shared" si="15"/>
        <v>0</v>
      </c>
      <c r="E27" s="38"/>
      <c r="F27" s="39">
        <v>0</v>
      </c>
      <c r="G27" s="39">
        <v>0</v>
      </c>
      <c r="H27" s="39">
        <v>0</v>
      </c>
      <c r="I27" s="39">
        <v>0</v>
      </c>
      <c r="J27" s="39">
        <v>0</v>
      </c>
      <c r="K27" s="39"/>
      <c r="L27" s="39">
        <v>0</v>
      </c>
      <c r="M27" s="31">
        <v>0</v>
      </c>
      <c r="N27" s="39">
        <v>0</v>
      </c>
      <c r="O27" s="39">
        <v>0</v>
      </c>
      <c r="P27" s="32">
        <v>0</v>
      </c>
      <c r="Q27" s="30"/>
    </row>
    <row r="28" spans="1:28" x14ac:dyDescent="0.25">
      <c r="A28" s="15"/>
      <c r="B28" s="165"/>
      <c r="C28" s="87" t="s">
        <v>7</v>
      </c>
      <c r="D28" s="1">
        <f>SUM(F28:P28)</f>
        <v>0</v>
      </c>
      <c r="E28" s="11"/>
      <c r="F28" s="1">
        <f>SUMIF($AA$34:$AA$53,"AF",$AB$34:$AB$53)</f>
        <v>0</v>
      </c>
      <c r="G28" s="1">
        <f>SUMIF($AA$34:$AA$53,"DF",$AB$34:$AB$53)</f>
        <v>0</v>
      </c>
      <c r="H28" s="1">
        <f>SUMIF($AA$34:$AA$53,"PF",$AB$34:$AB$53)</f>
        <v>0</v>
      </c>
      <c r="I28" s="1">
        <f>SUMIF($AA$34:$AA$53,"SF",$AB$34:$AB$53)</f>
        <v>0</v>
      </c>
      <c r="J28" s="1">
        <f>SUMIF($AA$34:$AA$53,"CF",$AB$34:$AB$53)</f>
        <v>0</v>
      </c>
      <c r="K28" s="2"/>
      <c r="L28" s="1">
        <f>SUMIF($AA$34:$AA$53,"COF",$AB$34:$AB$53)</f>
        <v>0</v>
      </c>
      <c r="M28" s="1">
        <f>SUMIF($AA$34:$AA$53,"MF",$AB$34:$AB$53)</f>
        <v>0</v>
      </c>
      <c r="N28" s="1">
        <f>SUMIF($AA$34:$AA$53,"EF",$AB$34:$AB$53)</f>
        <v>0</v>
      </c>
      <c r="O28" s="1">
        <f>SUMIF($AA$34:$AA$53,"LF",$AB$34:$AB$53)</f>
        <v>0</v>
      </c>
      <c r="P28" s="3">
        <f>SUMIF($AA$34:$AA$53,"MOF",$AB$34:$AB$53)</f>
        <v>0</v>
      </c>
      <c r="Q28" s="30"/>
    </row>
    <row r="29" spans="1:28" x14ac:dyDescent="0.25">
      <c r="B29" s="166"/>
      <c r="C29" s="88" t="s">
        <v>8</v>
      </c>
      <c r="D29" s="12">
        <f>D25-D28</f>
        <v>0</v>
      </c>
      <c r="E29" s="13"/>
      <c r="F29" s="4">
        <f t="shared" ref="F29" si="16">F25-F28</f>
        <v>0</v>
      </c>
      <c r="G29" s="4">
        <f>G25-G28</f>
        <v>0</v>
      </c>
      <c r="H29" s="4">
        <f t="shared" ref="H29:J29" si="17">H25-H28</f>
        <v>0</v>
      </c>
      <c r="I29" s="4">
        <f t="shared" si="17"/>
        <v>0</v>
      </c>
      <c r="J29" s="4">
        <f t="shared" si="17"/>
        <v>0</v>
      </c>
      <c r="K29" s="5"/>
      <c r="L29" s="4">
        <f t="shared" ref="L29" si="18">L25-L28</f>
        <v>0</v>
      </c>
      <c r="M29" s="4">
        <f>M25-M28</f>
        <v>0</v>
      </c>
      <c r="N29" s="4">
        <f t="shared" ref="N29" si="19">N25-N28</f>
        <v>0</v>
      </c>
      <c r="O29" s="4">
        <f>O25-O28</f>
        <v>0</v>
      </c>
      <c r="P29" s="6">
        <f>P25-P28</f>
        <v>0</v>
      </c>
      <c r="Q29" s="30"/>
    </row>
    <row r="30" spans="1:28" x14ac:dyDescent="0.25">
      <c r="D30" s="33"/>
      <c r="Q30" s="30"/>
    </row>
    <row r="31" spans="1:28" x14ac:dyDescent="0.25">
      <c r="D31" s="33"/>
      <c r="Q31" s="30"/>
    </row>
    <row r="32" spans="1:28" x14ac:dyDescent="0.25">
      <c r="B32" s="179" t="s">
        <v>114</v>
      </c>
      <c r="C32" s="179"/>
      <c r="D32" s="179"/>
      <c r="F32" s="181" t="s">
        <v>46</v>
      </c>
      <c r="G32" s="182"/>
      <c r="H32" s="182"/>
      <c r="I32" s="182"/>
      <c r="J32" s="183"/>
      <c r="K32" s="120"/>
      <c r="L32" s="180" t="s">
        <v>0</v>
      </c>
      <c r="M32" s="180"/>
      <c r="N32" s="180"/>
      <c r="O32" s="180"/>
      <c r="P32" s="180"/>
      <c r="Q32" s="30"/>
      <c r="R32" s="198" t="s">
        <v>97</v>
      </c>
      <c r="S32" s="199"/>
      <c r="T32" s="199"/>
      <c r="U32" s="199"/>
      <c r="V32" s="200"/>
      <c r="X32" s="201" t="s">
        <v>69</v>
      </c>
      <c r="Y32" s="202"/>
      <c r="Z32" s="202"/>
      <c r="AA32" s="202"/>
      <c r="AB32" s="203"/>
    </row>
    <row r="33" spans="2:28" ht="14.4" customHeight="1" x14ac:dyDescent="0.25">
      <c r="B33" s="89" t="s">
        <v>5</v>
      </c>
      <c r="C33" s="89" t="s">
        <v>2</v>
      </c>
      <c r="D33" s="89" t="s">
        <v>3</v>
      </c>
      <c r="E33" s="40"/>
      <c r="F33" s="153" t="s">
        <v>1</v>
      </c>
      <c r="G33" s="184" t="s">
        <v>9</v>
      </c>
      <c r="H33" s="185"/>
      <c r="I33" s="153" t="s">
        <v>36</v>
      </c>
      <c r="J33" s="153" t="s">
        <v>3</v>
      </c>
      <c r="K33" s="120"/>
      <c r="L33" s="90" t="s">
        <v>1</v>
      </c>
      <c r="M33" s="173" t="s">
        <v>9</v>
      </c>
      <c r="N33" s="174"/>
      <c r="O33" s="90" t="s">
        <v>36</v>
      </c>
      <c r="P33" s="90" t="s">
        <v>3</v>
      </c>
      <c r="Q33" s="30"/>
      <c r="R33" s="127" t="s">
        <v>1</v>
      </c>
      <c r="S33" s="136" t="s">
        <v>9</v>
      </c>
      <c r="T33" s="137"/>
      <c r="U33" s="127" t="s">
        <v>36</v>
      </c>
      <c r="V33" s="127" t="s">
        <v>3</v>
      </c>
      <c r="X33" s="91" t="s">
        <v>1</v>
      </c>
      <c r="Y33" s="205" t="s">
        <v>9</v>
      </c>
      <c r="Z33" s="206"/>
      <c r="AA33" s="91" t="s">
        <v>36</v>
      </c>
      <c r="AB33" s="91" t="s">
        <v>3</v>
      </c>
    </row>
    <row r="34" spans="2:28" x14ac:dyDescent="0.25">
      <c r="B34" s="109"/>
      <c r="C34" s="41"/>
      <c r="D34" s="42"/>
      <c r="E34" s="30"/>
      <c r="F34" s="107"/>
      <c r="G34" s="162"/>
      <c r="H34" s="162"/>
      <c r="I34" s="106"/>
      <c r="J34" s="42"/>
      <c r="K34" s="35"/>
      <c r="L34" s="108"/>
      <c r="M34" s="159"/>
      <c r="N34" s="159"/>
      <c r="O34" s="109"/>
      <c r="P34" s="42"/>
      <c r="Q34" s="30"/>
      <c r="R34" s="108"/>
      <c r="S34" s="159"/>
      <c r="T34" s="159"/>
      <c r="U34" s="112"/>
      <c r="V34" s="42"/>
      <c r="X34" s="108"/>
      <c r="Y34" s="159"/>
      <c r="Z34" s="159"/>
      <c r="AA34" s="112"/>
      <c r="AB34" s="42"/>
    </row>
    <row r="35" spans="2:28" ht="16.2" customHeight="1" x14ac:dyDescent="0.25">
      <c r="B35" s="109"/>
      <c r="C35" s="43"/>
      <c r="D35" s="42"/>
      <c r="E35" s="30"/>
      <c r="F35" s="108"/>
      <c r="G35" s="159"/>
      <c r="H35" s="159"/>
      <c r="I35" s="109"/>
      <c r="J35" s="44"/>
      <c r="K35" s="35"/>
      <c r="L35" s="108"/>
      <c r="M35" s="160"/>
      <c r="N35" s="161"/>
      <c r="O35" s="109"/>
      <c r="P35" s="44"/>
      <c r="Q35" s="30"/>
      <c r="R35" s="108"/>
      <c r="S35" s="159"/>
      <c r="T35" s="159"/>
      <c r="U35" s="112"/>
      <c r="V35" s="42"/>
      <c r="X35" s="108"/>
      <c r="Y35" s="159"/>
      <c r="Z35" s="159"/>
      <c r="AA35" s="112"/>
      <c r="AB35" s="42"/>
    </row>
    <row r="36" spans="2:28" x14ac:dyDescent="0.25">
      <c r="B36" s="109"/>
      <c r="C36" s="45"/>
      <c r="D36" s="42"/>
      <c r="E36" s="30"/>
      <c r="F36" s="46"/>
      <c r="G36" s="159"/>
      <c r="H36" s="159"/>
      <c r="I36" s="106"/>
      <c r="J36" s="42"/>
      <c r="K36" s="35"/>
      <c r="L36" s="46"/>
      <c r="M36" s="160"/>
      <c r="N36" s="161"/>
      <c r="O36" s="106"/>
      <c r="P36" s="42"/>
      <c r="Q36" s="30"/>
      <c r="R36" s="46"/>
      <c r="S36" s="159"/>
      <c r="T36" s="159"/>
      <c r="U36" s="113"/>
      <c r="V36" s="42"/>
      <c r="X36" s="46"/>
      <c r="Y36" s="159"/>
      <c r="Z36" s="159"/>
      <c r="AA36" s="113"/>
      <c r="AB36" s="42"/>
    </row>
    <row r="37" spans="2:28" x14ac:dyDescent="0.25">
      <c r="B37" s="109"/>
      <c r="C37" s="45"/>
      <c r="D37" s="42"/>
      <c r="E37" s="30"/>
      <c r="F37" s="46"/>
      <c r="G37" s="159"/>
      <c r="H37" s="159"/>
      <c r="I37" s="106"/>
      <c r="J37" s="42"/>
      <c r="K37" s="35"/>
      <c r="L37" s="46"/>
      <c r="M37" s="160"/>
      <c r="N37" s="161"/>
      <c r="O37" s="106"/>
      <c r="P37" s="42"/>
      <c r="Q37" s="30"/>
      <c r="R37" s="46"/>
      <c r="S37" s="159"/>
      <c r="T37" s="159"/>
      <c r="U37" s="113"/>
      <c r="V37" s="42"/>
      <c r="X37" s="46"/>
      <c r="Y37" s="159"/>
      <c r="Z37" s="159"/>
      <c r="AA37" s="113"/>
      <c r="AB37" s="42"/>
    </row>
    <row r="38" spans="2:28" x14ac:dyDescent="0.25">
      <c r="B38" s="109"/>
      <c r="C38" s="45"/>
      <c r="D38" s="42"/>
      <c r="E38" s="30"/>
      <c r="F38" s="46"/>
      <c r="G38" s="159"/>
      <c r="H38" s="159"/>
      <c r="I38" s="106"/>
      <c r="J38" s="42"/>
      <c r="K38" s="35"/>
      <c r="L38" s="46"/>
      <c r="M38" s="160"/>
      <c r="N38" s="161"/>
      <c r="O38" s="106"/>
      <c r="P38" s="42"/>
      <c r="Q38" s="30"/>
      <c r="R38" s="46"/>
      <c r="S38" s="159"/>
      <c r="T38" s="159"/>
      <c r="U38" s="113"/>
      <c r="V38" s="42"/>
      <c r="X38" s="46"/>
      <c r="Y38" s="159"/>
      <c r="Z38" s="159"/>
      <c r="AA38" s="113"/>
      <c r="AB38" s="42"/>
    </row>
    <row r="39" spans="2:28" x14ac:dyDescent="0.25">
      <c r="B39" s="109"/>
      <c r="C39" s="45"/>
      <c r="D39" s="42"/>
      <c r="E39" s="30"/>
      <c r="F39" s="46"/>
      <c r="G39" s="159"/>
      <c r="H39" s="159"/>
      <c r="I39" s="106"/>
      <c r="J39" s="42"/>
      <c r="K39" s="35"/>
      <c r="L39" s="46"/>
      <c r="M39" s="160"/>
      <c r="N39" s="161"/>
      <c r="O39" s="106"/>
      <c r="P39" s="42"/>
      <c r="Q39" s="30"/>
      <c r="R39" s="46"/>
      <c r="S39" s="159"/>
      <c r="T39" s="159"/>
      <c r="U39" s="113"/>
      <c r="V39" s="42"/>
      <c r="X39" s="46"/>
      <c r="Y39" s="159"/>
      <c r="Z39" s="159"/>
      <c r="AA39" s="113"/>
      <c r="AB39" s="42"/>
    </row>
    <row r="40" spans="2:28" x14ac:dyDescent="0.25">
      <c r="B40" s="109"/>
      <c r="C40" s="45"/>
      <c r="D40" s="42"/>
      <c r="E40" s="30"/>
      <c r="F40" s="46"/>
      <c r="G40" s="159"/>
      <c r="H40" s="159"/>
      <c r="I40" s="106"/>
      <c r="J40" s="42"/>
      <c r="K40" s="35"/>
      <c r="L40" s="46"/>
      <c r="M40" s="160"/>
      <c r="N40" s="161"/>
      <c r="O40" s="106"/>
      <c r="P40" s="42"/>
      <c r="Q40" s="30"/>
      <c r="R40" s="46"/>
      <c r="S40" s="159"/>
      <c r="T40" s="159"/>
      <c r="U40" s="113"/>
      <c r="V40" s="42"/>
      <c r="X40" s="46"/>
      <c r="Y40" s="159"/>
      <c r="Z40" s="159"/>
      <c r="AA40" s="113"/>
      <c r="AB40" s="42"/>
    </row>
    <row r="41" spans="2:28" x14ac:dyDescent="0.25">
      <c r="B41" s="109"/>
      <c r="C41" s="45"/>
      <c r="D41" s="42"/>
      <c r="E41" s="30"/>
      <c r="F41" s="46"/>
      <c r="G41" s="159"/>
      <c r="H41" s="159"/>
      <c r="I41" s="106"/>
      <c r="J41" s="42"/>
      <c r="K41" s="35"/>
      <c r="L41" s="46"/>
      <c r="M41" s="160"/>
      <c r="N41" s="161"/>
      <c r="O41" s="106"/>
      <c r="P41" s="42"/>
      <c r="Q41" s="30"/>
      <c r="R41" s="46"/>
      <c r="S41" s="159"/>
      <c r="T41" s="159"/>
      <c r="U41" s="113"/>
      <c r="V41" s="42"/>
      <c r="X41" s="46"/>
      <c r="Y41" s="159"/>
      <c r="Z41" s="159"/>
      <c r="AA41" s="113"/>
      <c r="AB41" s="42"/>
    </row>
    <row r="42" spans="2:28" x14ac:dyDescent="0.25">
      <c r="B42" s="109"/>
      <c r="C42" s="45"/>
      <c r="D42" s="42"/>
      <c r="E42" s="30"/>
      <c r="F42" s="46"/>
      <c r="G42" s="159"/>
      <c r="H42" s="159"/>
      <c r="I42" s="106"/>
      <c r="J42" s="42"/>
      <c r="K42" s="35"/>
      <c r="L42" s="46"/>
      <c r="M42" s="160"/>
      <c r="N42" s="161"/>
      <c r="O42" s="106"/>
      <c r="P42" s="42"/>
      <c r="Q42" s="30"/>
      <c r="R42" s="46"/>
      <c r="S42" s="159"/>
      <c r="T42" s="159"/>
      <c r="U42" s="113"/>
      <c r="V42" s="42"/>
      <c r="X42" s="46"/>
      <c r="Y42" s="159"/>
      <c r="Z42" s="159"/>
      <c r="AA42" s="113"/>
      <c r="AB42" s="42"/>
    </row>
    <row r="43" spans="2:28" x14ac:dyDescent="0.25">
      <c r="B43" s="109"/>
      <c r="C43" s="45"/>
      <c r="D43" s="42"/>
      <c r="E43" s="30"/>
      <c r="F43" s="46"/>
      <c r="G43" s="159"/>
      <c r="H43" s="159"/>
      <c r="I43" s="106"/>
      <c r="J43" s="42"/>
      <c r="K43" s="35"/>
      <c r="L43" s="46"/>
      <c r="M43" s="160"/>
      <c r="N43" s="161"/>
      <c r="O43" s="106"/>
      <c r="P43" s="42"/>
      <c r="Q43" s="30"/>
      <c r="R43" s="46"/>
      <c r="S43" s="159"/>
      <c r="T43" s="159"/>
      <c r="U43" s="113"/>
      <c r="V43" s="42"/>
      <c r="X43" s="46"/>
      <c r="Y43" s="159"/>
      <c r="Z43" s="159"/>
      <c r="AA43" s="113"/>
      <c r="AB43" s="42"/>
    </row>
    <row r="44" spans="2:28" x14ac:dyDescent="0.25">
      <c r="B44" s="109"/>
      <c r="C44" s="45"/>
      <c r="D44" s="42"/>
      <c r="E44" s="30"/>
      <c r="F44" s="46"/>
      <c r="G44" s="159"/>
      <c r="H44" s="159"/>
      <c r="I44" s="106"/>
      <c r="J44" s="42"/>
      <c r="K44" s="35"/>
      <c r="L44" s="46"/>
      <c r="M44" s="160"/>
      <c r="N44" s="161"/>
      <c r="O44" s="106"/>
      <c r="P44" s="42"/>
      <c r="Q44" s="30"/>
      <c r="R44" s="46"/>
      <c r="S44" s="159"/>
      <c r="T44" s="159"/>
      <c r="U44" s="113"/>
      <c r="V44" s="42"/>
      <c r="X44" s="46"/>
      <c r="Y44" s="159"/>
      <c r="Z44" s="159"/>
      <c r="AA44" s="113"/>
      <c r="AB44" s="42"/>
    </row>
    <row r="45" spans="2:28" x14ac:dyDescent="0.25">
      <c r="B45" s="109"/>
      <c r="C45" s="45"/>
      <c r="D45" s="42"/>
      <c r="E45" s="30"/>
      <c r="F45" s="46"/>
      <c r="G45" s="159"/>
      <c r="H45" s="159"/>
      <c r="I45" s="106"/>
      <c r="J45" s="42"/>
      <c r="K45" s="35"/>
      <c r="L45" s="46"/>
      <c r="M45" s="160"/>
      <c r="N45" s="161"/>
      <c r="O45" s="106"/>
      <c r="P45" s="42"/>
      <c r="Q45" s="30"/>
      <c r="R45" s="46"/>
      <c r="S45" s="159"/>
      <c r="T45" s="159"/>
      <c r="U45" s="113"/>
      <c r="V45" s="42"/>
      <c r="X45" s="46"/>
      <c r="Y45" s="159"/>
      <c r="Z45" s="159"/>
      <c r="AA45" s="113"/>
      <c r="AB45" s="42"/>
    </row>
    <row r="46" spans="2:28" x14ac:dyDescent="0.25">
      <c r="B46" s="109"/>
      <c r="C46" s="45"/>
      <c r="D46" s="42"/>
      <c r="E46" s="30"/>
      <c r="F46" s="46"/>
      <c r="G46" s="159"/>
      <c r="H46" s="159"/>
      <c r="I46" s="106"/>
      <c r="J46" s="42"/>
      <c r="K46" s="35"/>
      <c r="L46" s="46"/>
      <c r="M46" s="160"/>
      <c r="N46" s="161"/>
      <c r="O46" s="106"/>
      <c r="P46" s="42"/>
      <c r="Q46" s="30"/>
      <c r="R46" s="46"/>
      <c r="S46" s="159"/>
      <c r="T46" s="159"/>
      <c r="U46" s="113"/>
      <c r="V46" s="42"/>
      <c r="X46" s="46"/>
      <c r="Y46" s="159"/>
      <c r="Z46" s="159"/>
      <c r="AA46" s="113"/>
      <c r="AB46" s="42"/>
    </row>
    <row r="47" spans="2:28" x14ac:dyDescent="0.25">
      <c r="B47" s="109"/>
      <c r="C47" s="45"/>
      <c r="D47" s="42"/>
      <c r="E47" s="30"/>
      <c r="F47" s="46"/>
      <c r="G47" s="159"/>
      <c r="H47" s="159"/>
      <c r="I47" s="106"/>
      <c r="J47" s="42"/>
      <c r="K47" s="35"/>
      <c r="L47" s="46"/>
      <c r="M47" s="160"/>
      <c r="N47" s="161"/>
      <c r="O47" s="106"/>
      <c r="P47" s="42"/>
      <c r="Q47" s="30"/>
      <c r="R47" s="46"/>
      <c r="S47" s="159"/>
      <c r="T47" s="159"/>
      <c r="U47" s="113"/>
      <c r="V47" s="42"/>
      <c r="X47" s="46"/>
      <c r="Y47" s="159"/>
      <c r="Z47" s="159"/>
      <c r="AA47" s="113"/>
      <c r="AB47" s="42"/>
    </row>
    <row r="48" spans="2:28" x14ac:dyDescent="0.25">
      <c r="B48" s="109"/>
      <c r="C48" s="45"/>
      <c r="D48" s="42"/>
      <c r="E48" s="30"/>
      <c r="F48" s="46"/>
      <c r="G48" s="159"/>
      <c r="H48" s="159"/>
      <c r="I48" s="106"/>
      <c r="J48" s="42"/>
      <c r="K48" s="35"/>
      <c r="L48" s="46"/>
      <c r="M48" s="160"/>
      <c r="N48" s="161"/>
      <c r="O48" s="106"/>
      <c r="P48" s="42"/>
      <c r="Q48" s="30"/>
      <c r="R48" s="46"/>
      <c r="S48" s="159"/>
      <c r="T48" s="159"/>
      <c r="U48" s="113"/>
      <c r="V48" s="42"/>
      <c r="X48" s="46"/>
      <c r="Y48" s="159"/>
      <c r="Z48" s="159"/>
      <c r="AA48" s="113"/>
      <c r="AB48" s="42"/>
    </row>
    <row r="49" spans="2:28" x14ac:dyDescent="0.25">
      <c r="B49" s="109"/>
      <c r="C49" s="45"/>
      <c r="D49" s="42"/>
      <c r="E49" s="30"/>
      <c r="F49" s="46"/>
      <c r="G49" s="159"/>
      <c r="H49" s="159"/>
      <c r="I49" s="106"/>
      <c r="J49" s="42"/>
      <c r="K49" s="35"/>
      <c r="L49" s="46"/>
      <c r="M49" s="160"/>
      <c r="N49" s="161"/>
      <c r="O49" s="106"/>
      <c r="P49" s="42"/>
      <c r="Q49" s="30"/>
      <c r="R49" s="46"/>
      <c r="S49" s="159"/>
      <c r="T49" s="159"/>
      <c r="U49" s="113"/>
      <c r="V49" s="42"/>
      <c r="X49" s="46"/>
      <c r="Y49" s="159"/>
      <c r="Z49" s="159"/>
      <c r="AA49" s="113"/>
      <c r="AB49" s="42"/>
    </row>
    <row r="50" spans="2:28" x14ac:dyDescent="0.25">
      <c r="B50" s="109"/>
      <c r="C50" s="45"/>
      <c r="D50" s="42"/>
      <c r="E50" s="30"/>
      <c r="F50" s="46"/>
      <c r="G50" s="159"/>
      <c r="H50" s="159"/>
      <c r="I50" s="106"/>
      <c r="J50" s="42"/>
      <c r="K50" s="35"/>
      <c r="L50" s="46"/>
      <c r="M50" s="160"/>
      <c r="N50" s="161"/>
      <c r="O50" s="106"/>
      <c r="P50" s="42"/>
      <c r="Q50" s="30"/>
      <c r="R50" s="46"/>
      <c r="S50" s="159"/>
      <c r="T50" s="159"/>
      <c r="U50" s="113"/>
      <c r="V50" s="42"/>
      <c r="X50" s="46"/>
      <c r="Y50" s="159"/>
      <c r="Z50" s="159"/>
      <c r="AA50" s="113"/>
      <c r="AB50" s="42"/>
    </row>
    <row r="51" spans="2:28" x14ac:dyDescent="0.25">
      <c r="B51" s="109"/>
      <c r="C51" s="45"/>
      <c r="D51" s="42"/>
      <c r="E51" s="30"/>
      <c r="F51" s="46"/>
      <c r="G51" s="159"/>
      <c r="H51" s="159"/>
      <c r="I51" s="106"/>
      <c r="J51" s="42"/>
      <c r="K51" s="35"/>
      <c r="L51" s="46"/>
      <c r="M51" s="160"/>
      <c r="N51" s="161"/>
      <c r="O51" s="106"/>
      <c r="P51" s="42"/>
      <c r="Q51" s="30"/>
      <c r="R51" s="46"/>
      <c r="S51" s="159"/>
      <c r="T51" s="159"/>
      <c r="U51" s="113"/>
      <c r="V51" s="42"/>
      <c r="X51" s="46"/>
      <c r="Y51" s="159"/>
      <c r="Z51" s="159"/>
      <c r="AA51" s="113"/>
      <c r="AB51" s="42"/>
    </row>
    <row r="52" spans="2:28" x14ac:dyDescent="0.25">
      <c r="B52" s="109"/>
      <c r="C52" s="41"/>
      <c r="D52" s="42"/>
      <c r="E52" s="30"/>
      <c r="F52" s="108"/>
      <c r="G52" s="162"/>
      <c r="H52" s="162"/>
      <c r="I52" s="106"/>
      <c r="J52" s="42"/>
      <c r="K52" s="35"/>
      <c r="L52" s="108"/>
      <c r="M52" s="160"/>
      <c r="N52" s="161"/>
      <c r="O52" s="106"/>
      <c r="P52" s="42"/>
      <c r="Q52" s="30"/>
      <c r="R52" s="108"/>
      <c r="S52" s="159"/>
      <c r="T52" s="159"/>
      <c r="U52" s="113"/>
      <c r="V52" s="42"/>
      <c r="X52" s="108"/>
      <c r="Y52" s="159"/>
      <c r="Z52" s="159"/>
      <c r="AA52" s="113"/>
      <c r="AB52" s="42"/>
    </row>
    <row r="53" spans="2:28" x14ac:dyDescent="0.25">
      <c r="B53" s="109"/>
      <c r="C53" s="43"/>
      <c r="D53" s="42"/>
      <c r="E53" s="30"/>
      <c r="F53" s="108"/>
      <c r="G53" s="163"/>
      <c r="H53" s="163"/>
      <c r="I53" s="109"/>
      <c r="J53" s="42"/>
      <c r="K53" s="35"/>
      <c r="L53" s="108"/>
      <c r="M53" s="160"/>
      <c r="N53" s="161"/>
      <c r="O53" s="109"/>
      <c r="P53" s="44"/>
      <c r="R53" s="108"/>
      <c r="S53" s="159"/>
      <c r="T53" s="159"/>
      <c r="U53" s="112"/>
      <c r="V53" s="44"/>
      <c r="X53" s="108"/>
      <c r="Y53" s="159"/>
      <c r="Z53" s="159"/>
      <c r="AA53" s="112"/>
      <c r="AB53" s="44"/>
    </row>
    <row r="54" spans="2:28" x14ac:dyDescent="0.25">
      <c r="B54" s="111"/>
      <c r="Q54" s="33"/>
    </row>
    <row r="55" spans="2:28" x14ac:dyDescent="0.25">
      <c r="C55" s="73" t="s">
        <v>70</v>
      </c>
      <c r="D55" s="14">
        <f>SUM(D10+D16+D22)</f>
        <v>0</v>
      </c>
      <c r="I55" s="15" t="s">
        <v>4</v>
      </c>
      <c r="J55" s="14">
        <f>SUM(J34:J53)</f>
        <v>0</v>
      </c>
      <c r="K55" s="52"/>
      <c r="N55" s="15"/>
      <c r="O55" s="15" t="s">
        <v>4</v>
      </c>
      <c r="P55" s="14">
        <f>SUM(P34:P53)</f>
        <v>0</v>
      </c>
      <c r="Q55" s="55"/>
      <c r="U55" s="15" t="s">
        <v>4</v>
      </c>
      <c r="V55" s="14">
        <f>SUM(V34:V53)</f>
        <v>0</v>
      </c>
      <c r="AA55" s="15" t="s">
        <v>4</v>
      </c>
      <c r="AB55" s="14">
        <f>SUM(AB34:AB53)</f>
        <v>0</v>
      </c>
    </row>
    <row r="56" spans="2:28" x14ac:dyDescent="0.25">
      <c r="C56" s="74" t="s">
        <v>71</v>
      </c>
      <c r="D56" s="14">
        <f>D28</f>
        <v>0</v>
      </c>
      <c r="G56" s="33"/>
      <c r="I56" s="63" t="s">
        <v>50</v>
      </c>
      <c r="J56" s="61" t="e">
        <f>J55/D55</f>
        <v>#DIV/0!</v>
      </c>
      <c r="L56" s="56"/>
      <c r="M56" s="56"/>
      <c r="N56" s="143"/>
      <c r="O56" s="63" t="s">
        <v>50</v>
      </c>
      <c r="P56" s="61" t="e">
        <f>SUM(P55+V55)/D55</f>
        <v>#DIV/0!</v>
      </c>
      <c r="Q56" s="55"/>
      <c r="R56" s="56"/>
      <c r="S56" s="56"/>
      <c r="T56" s="56"/>
      <c r="U56" s="63"/>
      <c r="V56" s="61"/>
      <c r="X56" s="56"/>
      <c r="Y56" s="56"/>
      <c r="Z56" s="56"/>
      <c r="AA56" s="63" t="s">
        <v>50</v>
      </c>
      <c r="AB56" s="61" t="e">
        <f>AB55/D57</f>
        <v>#DIV/0!</v>
      </c>
    </row>
    <row r="57" spans="2:28" x14ac:dyDescent="0.25">
      <c r="C57" s="124" t="s">
        <v>4</v>
      </c>
      <c r="D57" s="60">
        <f>SUM(D55+D56)</f>
        <v>0</v>
      </c>
      <c r="G57" s="33"/>
      <c r="I57" s="54"/>
      <c r="J57" s="55"/>
      <c r="L57" s="56"/>
      <c r="M57" s="56"/>
      <c r="N57" s="143"/>
      <c r="O57" s="63"/>
      <c r="P57" s="61"/>
    </row>
    <row r="58" spans="2:28" x14ac:dyDescent="0.25">
      <c r="G58" s="33"/>
      <c r="N58" s="158" t="s">
        <v>14</v>
      </c>
      <c r="O58" s="158"/>
      <c r="P58" s="62">
        <f>IF(P55+V55&gt;J55,(P55+V55-J55),0)</f>
        <v>0</v>
      </c>
      <c r="Q58" s="57"/>
    </row>
    <row r="59" spans="2:28" x14ac:dyDescent="0.25">
      <c r="B59" s="93" t="s">
        <v>16</v>
      </c>
      <c r="C59" s="93" t="s">
        <v>3</v>
      </c>
      <c r="D59" s="93" t="s">
        <v>1</v>
      </c>
      <c r="I59" s="189" t="s">
        <v>35</v>
      </c>
      <c r="J59" s="189"/>
      <c r="K59" s="189"/>
      <c r="L59" s="189"/>
    </row>
    <row r="60" spans="2:28" x14ac:dyDescent="0.25">
      <c r="B60" s="110">
        <v>1</v>
      </c>
      <c r="C60" s="50"/>
      <c r="D60" s="58"/>
      <c r="I60" s="123" t="s">
        <v>36</v>
      </c>
      <c r="J60" s="75" t="s">
        <v>58</v>
      </c>
      <c r="K60" s="190" t="s">
        <v>2</v>
      </c>
      <c r="L60" s="190"/>
      <c r="R60" s="56"/>
      <c r="S60" s="56"/>
      <c r="T60" s="56"/>
      <c r="U60" s="54"/>
      <c r="V60" s="55"/>
    </row>
    <row r="61" spans="2:28" x14ac:dyDescent="0.25">
      <c r="B61" s="110">
        <v>2</v>
      </c>
      <c r="C61" s="50"/>
      <c r="D61" s="58"/>
      <c r="I61" s="125" t="s">
        <v>23</v>
      </c>
      <c r="J61" s="125" t="s">
        <v>59</v>
      </c>
      <c r="K61" s="191" t="s">
        <v>33</v>
      </c>
      <c r="L61" s="192"/>
      <c r="T61" s="56"/>
    </row>
    <row r="62" spans="2:28" x14ac:dyDescent="0.25">
      <c r="B62" s="110">
        <v>3</v>
      </c>
      <c r="C62" s="50"/>
      <c r="D62" s="106"/>
      <c r="I62" s="125" t="s">
        <v>24</v>
      </c>
      <c r="J62" s="125" t="s">
        <v>60</v>
      </c>
      <c r="K62" s="191" t="s">
        <v>34</v>
      </c>
      <c r="L62" s="192"/>
      <c r="S62" s="24"/>
    </row>
    <row r="63" spans="2:28" x14ac:dyDescent="0.25">
      <c r="B63" s="110">
        <v>4</v>
      </c>
      <c r="C63" s="50"/>
      <c r="D63" s="106"/>
      <c r="I63" s="125" t="s">
        <v>25</v>
      </c>
      <c r="J63" s="125" t="s">
        <v>61</v>
      </c>
      <c r="K63" s="191" t="s">
        <v>18</v>
      </c>
      <c r="L63" s="192"/>
      <c r="R63" s="53"/>
      <c r="S63" s="33"/>
      <c r="T63" s="33"/>
    </row>
    <row r="64" spans="2:28" x14ac:dyDescent="0.25">
      <c r="B64" s="110">
        <v>5</v>
      </c>
      <c r="C64" s="50"/>
      <c r="D64" s="106"/>
      <c r="I64" s="125" t="s">
        <v>26</v>
      </c>
      <c r="J64" s="125" t="s">
        <v>62</v>
      </c>
      <c r="K64" s="191" t="s">
        <v>19</v>
      </c>
      <c r="L64" s="192"/>
    </row>
    <row r="65" spans="2:12" x14ac:dyDescent="0.25">
      <c r="B65" s="110">
        <v>6</v>
      </c>
      <c r="C65" s="50"/>
      <c r="D65" s="106"/>
      <c r="I65" s="125" t="s">
        <v>27</v>
      </c>
      <c r="J65" s="125" t="s">
        <v>63</v>
      </c>
      <c r="K65" s="191" t="s">
        <v>10</v>
      </c>
      <c r="L65" s="192"/>
    </row>
    <row r="66" spans="2:12" x14ac:dyDescent="0.25">
      <c r="B66" s="110">
        <v>7</v>
      </c>
      <c r="C66" s="50"/>
      <c r="D66" s="106"/>
      <c r="I66" s="125" t="s">
        <v>28</v>
      </c>
      <c r="J66" s="125" t="s">
        <v>64</v>
      </c>
      <c r="K66" s="191" t="s">
        <v>29</v>
      </c>
      <c r="L66" s="192"/>
    </row>
    <row r="67" spans="2:12" x14ac:dyDescent="0.25">
      <c r="B67" s="110">
        <v>8</v>
      </c>
      <c r="C67" s="50"/>
      <c r="D67" s="106"/>
      <c r="I67" s="125" t="s">
        <v>30</v>
      </c>
      <c r="J67" s="125" t="s">
        <v>65</v>
      </c>
      <c r="K67" s="191" t="s">
        <v>11</v>
      </c>
      <c r="L67" s="192"/>
    </row>
    <row r="68" spans="2:12" x14ac:dyDescent="0.25">
      <c r="B68" s="110">
        <v>9</v>
      </c>
      <c r="C68" s="50"/>
      <c r="D68" s="106"/>
      <c r="I68" s="125" t="s">
        <v>31</v>
      </c>
      <c r="J68" s="125" t="s">
        <v>66</v>
      </c>
      <c r="K68" s="191" t="s">
        <v>12</v>
      </c>
      <c r="L68" s="192"/>
    </row>
    <row r="69" spans="2:12" x14ac:dyDescent="0.25">
      <c r="B69" s="110">
        <v>10</v>
      </c>
      <c r="C69" s="50"/>
      <c r="D69" s="106"/>
      <c r="I69" s="125" t="s">
        <v>32</v>
      </c>
      <c r="J69" s="125" t="s">
        <v>67</v>
      </c>
      <c r="K69" s="191" t="s">
        <v>13</v>
      </c>
      <c r="L69" s="192"/>
    </row>
    <row r="70" spans="2:12" x14ac:dyDescent="0.25">
      <c r="I70" s="125" t="s">
        <v>44</v>
      </c>
      <c r="J70" s="125" t="s">
        <v>68</v>
      </c>
      <c r="K70" s="191" t="s">
        <v>43</v>
      </c>
      <c r="L70" s="192"/>
    </row>
    <row r="71" spans="2:12" x14ac:dyDescent="0.25">
      <c r="B71" s="74" t="s">
        <v>83</v>
      </c>
      <c r="C71" s="14">
        <f>SUM(C60:C69)</f>
        <v>0</v>
      </c>
    </row>
    <row r="74" spans="2:12" x14ac:dyDescent="0.25">
      <c r="B74" s="93" t="s">
        <v>16</v>
      </c>
      <c r="C74" s="93" t="s">
        <v>49</v>
      </c>
      <c r="D74" s="93" t="s">
        <v>1</v>
      </c>
    </row>
    <row r="75" spans="2:12" x14ac:dyDescent="0.25">
      <c r="B75" s="110">
        <v>1</v>
      </c>
      <c r="C75" s="50">
        <f>J55-C60</f>
        <v>0</v>
      </c>
      <c r="D75" s="118"/>
    </row>
    <row r="76" spans="2:12" x14ac:dyDescent="0.25">
      <c r="B76" s="110">
        <v>2</v>
      </c>
      <c r="C76" s="50"/>
      <c r="D76" s="118"/>
    </row>
    <row r="77" spans="2:12" x14ac:dyDescent="0.25">
      <c r="B77" s="110">
        <v>3</v>
      </c>
      <c r="C77" s="50"/>
      <c r="D77" s="106"/>
    </row>
    <row r="78" spans="2:12" x14ac:dyDescent="0.25">
      <c r="B78" s="110">
        <v>4</v>
      </c>
      <c r="C78" s="50"/>
      <c r="D78" s="106"/>
    </row>
    <row r="79" spans="2:12" x14ac:dyDescent="0.25">
      <c r="B79" s="110">
        <v>5</v>
      </c>
      <c r="C79" s="50"/>
      <c r="D79" s="106"/>
    </row>
    <row r="81" spans="2:7" x14ac:dyDescent="0.25">
      <c r="B81" s="74" t="s">
        <v>83</v>
      </c>
      <c r="C81" s="14">
        <f>SUM(C75:C79)</f>
        <v>0</v>
      </c>
    </row>
    <row r="84" spans="2:7" x14ac:dyDescent="0.25">
      <c r="C84" s="63" t="s">
        <v>89</v>
      </c>
      <c r="D84" s="15"/>
      <c r="E84" s="15"/>
      <c r="G84" s="18"/>
    </row>
    <row r="85" spans="2:7" x14ac:dyDescent="0.25">
      <c r="C85" s="15" t="s">
        <v>93</v>
      </c>
      <c r="D85" s="15"/>
      <c r="E85" s="15"/>
      <c r="F85" s="119"/>
      <c r="G85" s="18"/>
    </row>
    <row r="86" spans="2:7" x14ac:dyDescent="0.25">
      <c r="C86" s="15" t="s">
        <v>92</v>
      </c>
      <c r="D86" s="15"/>
      <c r="E86" s="11"/>
      <c r="F86" s="59"/>
      <c r="G86" s="18"/>
    </row>
    <row r="87" spans="2:7" x14ac:dyDescent="0.25">
      <c r="C87" s="15" t="s">
        <v>91</v>
      </c>
      <c r="D87" s="15"/>
      <c r="E87" s="11"/>
      <c r="F87" s="59"/>
      <c r="G87" s="18"/>
    </row>
    <row r="88" spans="2:7" x14ac:dyDescent="0.25">
      <c r="C88" s="65" t="s">
        <v>56</v>
      </c>
      <c r="D88" s="15"/>
      <c r="E88" s="11"/>
      <c r="F88" s="59"/>
    </row>
    <row r="89" spans="2:7" x14ac:dyDescent="0.25">
      <c r="C89" s="66" t="s">
        <v>51</v>
      </c>
      <c r="D89" s="15"/>
      <c r="E89" s="11"/>
      <c r="F89" s="67"/>
    </row>
    <row r="92" spans="2:7" x14ac:dyDescent="0.25">
      <c r="C92" s="63" t="s">
        <v>88</v>
      </c>
      <c r="D92" s="15"/>
      <c r="E92" s="15"/>
      <c r="F92" s="15"/>
      <c r="G92" s="105"/>
    </row>
    <row r="93" spans="2:7" x14ac:dyDescent="0.25">
      <c r="C93" s="15" t="s">
        <v>52</v>
      </c>
      <c r="D93" s="15"/>
      <c r="E93" s="15"/>
      <c r="F93" s="64">
        <f>D4</f>
        <v>0</v>
      </c>
      <c r="G93" s="18"/>
    </row>
    <row r="94" spans="2:7" x14ac:dyDescent="0.25">
      <c r="C94" s="65" t="s">
        <v>56</v>
      </c>
      <c r="D94" s="15"/>
      <c r="E94" s="15"/>
      <c r="F94" s="64">
        <f>F93-C71</f>
        <v>0</v>
      </c>
      <c r="G94" s="18"/>
    </row>
    <row r="95" spans="2:7" x14ac:dyDescent="0.25">
      <c r="C95" s="66" t="s">
        <v>51</v>
      </c>
      <c r="D95" s="15"/>
      <c r="E95" s="16"/>
      <c r="F95" s="67">
        <f>F94</f>
        <v>0</v>
      </c>
      <c r="G95" s="18"/>
    </row>
    <row r="98" spans="3:6" x14ac:dyDescent="0.25">
      <c r="C98" s="63" t="s">
        <v>90</v>
      </c>
      <c r="D98" s="15"/>
      <c r="E98" s="11"/>
    </row>
    <row r="99" spans="3:6" x14ac:dyDescent="0.25">
      <c r="C99" s="175" t="s">
        <v>53</v>
      </c>
      <c r="D99" s="175"/>
      <c r="E99" s="11"/>
      <c r="F99" s="64">
        <f>SUM((D56/65)*35)</f>
        <v>0</v>
      </c>
    </row>
    <row r="100" spans="3:6" x14ac:dyDescent="0.25">
      <c r="C100" s="15" t="s">
        <v>54</v>
      </c>
      <c r="D100" s="15"/>
      <c r="E100" s="11"/>
      <c r="F100" s="59"/>
    </row>
    <row r="101" spans="3:6" x14ac:dyDescent="0.25">
      <c r="C101" s="15" t="s">
        <v>55</v>
      </c>
      <c r="D101" s="15"/>
      <c r="E101" s="11"/>
      <c r="F101" s="59"/>
    </row>
    <row r="102" spans="3:6" x14ac:dyDescent="0.25">
      <c r="C102" s="65" t="s">
        <v>56</v>
      </c>
      <c r="D102" s="15"/>
      <c r="E102" s="11"/>
      <c r="F102" s="59"/>
    </row>
    <row r="103" spans="3:6" x14ac:dyDescent="0.25">
      <c r="C103" s="66" t="s">
        <v>51</v>
      </c>
      <c r="D103" s="15"/>
      <c r="E103" s="11"/>
      <c r="F103" s="67"/>
    </row>
  </sheetData>
  <sheetProtection algorithmName="SHA-512" hashValue="I/hLMI/PK11hiquLwlKz4DHdWbe4+kJ0wcFj0wSSin5UiQOtR/CRnTvyBUfaPBRinGrG2mSV7KoYEDD0SAK8JA==" saltValue="m+r1vWI6TXqlNg12TNE40g==" spinCount="100000" sheet="1" objects="1" scenarios="1" formatCells="0" formatColumns="0" formatRows="0" insertRows="0" insertHyperlinks="0" deleteRows="0"/>
  <mergeCells count="112">
    <mergeCell ref="Y53:Z53"/>
    <mergeCell ref="S16:AA16"/>
    <mergeCell ref="Y48:Z48"/>
    <mergeCell ref="Y49:Z49"/>
    <mergeCell ref="Y50:Z50"/>
    <mergeCell ref="Y51:Z51"/>
    <mergeCell ref="Y52:Z52"/>
    <mergeCell ref="S53:T53"/>
    <mergeCell ref="Y33:Z33"/>
    <mergeCell ref="Y34:Z34"/>
    <mergeCell ref="Y35:Z35"/>
    <mergeCell ref="Y36:Z36"/>
    <mergeCell ref="Y37:Z37"/>
    <mergeCell ref="Y38:Z38"/>
    <mergeCell ref="Y39:Z39"/>
    <mergeCell ref="Y40:Z40"/>
    <mergeCell ref="Y41:Z41"/>
    <mergeCell ref="Y42:Z42"/>
    <mergeCell ref="Y43:Z43"/>
    <mergeCell ref="Y44:Z44"/>
    <mergeCell ref="Y45:Z45"/>
    <mergeCell ref="Y46:Z46"/>
    <mergeCell ref="Y47:Z47"/>
    <mergeCell ref="S48:T48"/>
    <mergeCell ref="S52:T52"/>
    <mergeCell ref="S3:AK3"/>
    <mergeCell ref="S34:T34"/>
    <mergeCell ref="S35:T35"/>
    <mergeCell ref="S36:T36"/>
    <mergeCell ref="S37:T37"/>
    <mergeCell ref="S38:T38"/>
    <mergeCell ref="S39:T39"/>
    <mergeCell ref="S40:T40"/>
    <mergeCell ref="S41:T41"/>
    <mergeCell ref="S42:T42"/>
    <mergeCell ref="S43:T43"/>
    <mergeCell ref="S44:T44"/>
    <mergeCell ref="S45:T45"/>
    <mergeCell ref="S46:T46"/>
    <mergeCell ref="S47:T47"/>
    <mergeCell ref="R32:V32"/>
    <mergeCell ref="X32:AB32"/>
    <mergeCell ref="S2:AK2"/>
    <mergeCell ref="G50:H50"/>
    <mergeCell ref="M37:N37"/>
    <mergeCell ref="M47:N47"/>
    <mergeCell ref="G51:H51"/>
    <mergeCell ref="G49:H49"/>
    <mergeCell ref="M51:N51"/>
    <mergeCell ref="G36:H36"/>
    <mergeCell ref="G35:H35"/>
    <mergeCell ref="M36:N36"/>
    <mergeCell ref="M34:N34"/>
    <mergeCell ref="G37:H37"/>
    <mergeCell ref="M44:N44"/>
    <mergeCell ref="M38:N38"/>
    <mergeCell ref="M39:N39"/>
    <mergeCell ref="M40:N40"/>
    <mergeCell ref="S49:T49"/>
    <mergeCell ref="S50:T50"/>
    <mergeCell ref="S51:T51"/>
    <mergeCell ref="C99:D99"/>
    <mergeCell ref="I59:L59"/>
    <mergeCell ref="K60:L60"/>
    <mergeCell ref="K70:L70"/>
    <mergeCell ref="K61:L61"/>
    <mergeCell ref="K62:L62"/>
    <mergeCell ref="K63:L63"/>
    <mergeCell ref="K64:L64"/>
    <mergeCell ref="K65:L65"/>
    <mergeCell ref="K66:L66"/>
    <mergeCell ref="K67:L67"/>
    <mergeCell ref="K68:L68"/>
    <mergeCell ref="K69:L69"/>
    <mergeCell ref="B25:B29"/>
    <mergeCell ref="N2:O2"/>
    <mergeCell ref="B9:B11"/>
    <mergeCell ref="M35:N35"/>
    <mergeCell ref="B13:B17"/>
    <mergeCell ref="M33:N33"/>
    <mergeCell ref="A1:B2"/>
    <mergeCell ref="D2:I2"/>
    <mergeCell ref="B32:D32"/>
    <mergeCell ref="G34:H34"/>
    <mergeCell ref="L32:P32"/>
    <mergeCell ref="F32:J32"/>
    <mergeCell ref="G33:H33"/>
    <mergeCell ref="B19:B23"/>
    <mergeCell ref="N58:O58"/>
    <mergeCell ref="G46:H46"/>
    <mergeCell ref="G48:H48"/>
    <mergeCell ref="G47:H47"/>
    <mergeCell ref="G38:H38"/>
    <mergeCell ref="G39:H39"/>
    <mergeCell ref="G40:H40"/>
    <mergeCell ref="G41:H41"/>
    <mergeCell ref="G42:H42"/>
    <mergeCell ref="G43:H43"/>
    <mergeCell ref="G44:H44"/>
    <mergeCell ref="G45:H45"/>
    <mergeCell ref="M41:N41"/>
    <mergeCell ref="M42:N42"/>
    <mergeCell ref="M43:N43"/>
    <mergeCell ref="M45:N45"/>
    <mergeCell ref="M46:N46"/>
    <mergeCell ref="M48:N48"/>
    <mergeCell ref="G52:H52"/>
    <mergeCell ref="G53:H53"/>
    <mergeCell ref="M53:N53"/>
    <mergeCell ref="M49:N49"/>
    <mergeCell ref="M50:N50"/>
    <mergeCell ref="M52:N52"/>
  </mergeCells>
  <pageMargins left="0.45" right="0.45" top="0.75" bottom="0.75" header="0.3" footer="0.3"/>
  <pageSetup scale="48" orientation="landscape" horizontalDpi="4294967293" verticalDpi="4294967293" r:id="rId1"/>
  <headerFooter>
    <oddHeader xml:space="preserve">&amp;LWater Resources Development Grant Program&amp;C&amp;"-,Bold"Reimbursement Tracking Summary - Federal Cost-Share
</oddHeader>
    <oddFooter>&amp;LRevised: 3/2/21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9B786-3EE0-4190-BF8F-151A8943C165}">
  <sheetPr>
    <pageSetUpPr fitToPage="1"/>
  </sheetPr>
  <dimension ref="A1:AK99"/>
  <sheetViews>
    <sheetView tabSelected="1" zoomScale="70" zoomScaleNormal="70" zoomScalePageLayoutView="115" workbookViewId="0">
      <selection activeCell="D2" sqref="D2:I2"/>
    </sheetView>
  </sheetViews>
  <sheetFormatPr defaultColWidth="8.81640625" defaultRowHeight="13.8" x14ac:dyDescent="0.25"/>
  <cols>
    <col min="1" max="1" width="0.81640625" style="16" customWidth="1"/>
    <col min="2" max="2" width="9.81640625" style="16" customWidth="1"/>
    <col min="3" max="3" width="34.453125" style="16" customWidth="1"/>
    <col min="4" max="4" width="15.7265625" style="16" customWidth="1"/>
    <col min="5" max="5" width="1.7265625" style="16" customWidth="1"/>
    <col min="6" max="10" width="13.7265625" style="16" customWidth="1"/>
    <col min="11" max="11" width="1.7265625" style="16" customWidth="1"/>
    <col min="12" max="12" width="17.08984375" style="16" customWidth="1"/>
    <col min="13" max="16" width="13.7265625" style="16" customWidth="1"/>
    <col min="17" max="17" width="5.54296875" style="16" customWidth="1"/>
    <col min="18" max="18" width="38.26953125" style="16" customWidth="1"/>
    <col min="19" max="19" width="18.7265625" style="16" customWidth="1"/>
    <col min="20" max="20" width="15.7265625" style="16" customWidth="1"/>
    <col min="21" max="21" width="11.453125" style="16" customWidth="1"/>
    <col min="22" max="22" width="10" style="16" customWidth="1"/>
    <col min="23" max="26" width="8.81640625" style="16"/>
    <col min="27" max="27" width="9.36328125" style="16" customWidth="1"/>
    <col min="28" max="31" width="8.81640625" style="16"/>
    <col min="32" max="32" width="10.08984375" style="16" customWidth="1"/>
    <col min="33" max="36" width="8.81640625" style="16"/>
    <col min="37" max="37" width="6.1796875" style="16" customWidth="1"/>
    <col min="38" max="16384" width="8.81640625" style="16"/>
  </cols>
  <sheetData>
    <row r="1" spans="1:37" ht="14.4" thickBot="1" x14ac:dyDescent="0.3">
      <c r="A1" s="207"/>
      <c r="B1" s="207"/>
    </row>
    <row r="2" spans="1:37" ht="21" customHeight="1" thickBot="1" x14ac:dyDescent="0.3">
      <c r="A2" s="207"/>
      <c r="B2" s="207"/>
      <c r="C2" s="124" t="s">
        <v>37</v>
      </c>
      <c r="D2" s="208"/>
      <c r="E2" s="209"/>
      <c r="F2" s="209"/>
      <c r="G2" s="209"/>
      <c r="H2" s="209"/>
      <c r="I2" s="210"/>
      <c r="N2" s="158" t="s">
        <v>39</v>
      </c>
      <c r="O2" s="158"/>
      <c r="P2" s="69"/>
      <c r="Q2" s="70"/>
      <c r="R2" s="98" t="s">
        <v>75</v>
      </c>
      <c r="S2" s="214" t="s">
        <v>41</v>
      </c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4"/>
    </row>
    <row r="3" spans="1:37" ht="14.4" thickBot="1" x14ac:dyDescent="0.3">
      <c r="B3" s="15"/>
      <c r="C3" s="124" t="s">
        <v>40</v>
      </c>
      <c r="D3" s="21"/>
      <c r="E3" s="23"/>
      <c r="F3" s="23"/>
      <c r="G3" s="23"/>
      <c r="H3" s="23"/>
      <c r="I3" s="23"/>
      <c r="R3" s="115"/>
      <c r="S3" s="195" t="s">
        <v>95</v>
      </c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7"/>
    </row>
    <row r="4" spans="1:37" ht="14.4" thickBot="1" x14ac:dyDescent="0.3">
      <c r="B4" s="15"/>
      <c r="C4" s="156" t="s">
        <v>113</v>
      </c>
      <c r="D4" s="157">
        <f>SUM(D9+D13+D19)</f>
        <v>0</v>
      </c>
      <c r="E4" s="23"/>
      <c r="F4" s="23"/>
      <c r="G4" s="23"/>
      <c r="I4" s="23"/>
      <c r="R4" s="94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76"/>
    </row>
    <row r="5" spans="1:37" ht="14.4" thickBot="1" x14ac:dyDescent="0.3">
      <c r="B5" s="15"/>
      <c r="C5" s="156" t="s">
        <v>38</v>
      </c>
      <c r="D5" s="145">
        <f>D9</f>
        <v>0</v>
      </c>
      <c r="E5" s="23"/>
      <c r="F5" s="23"/>
      <c r="G5" s="23"/>
      <c r="H5" s="23"/>
      <c r="I5" s="23"/>
      <c r="R5" s="151" t="s">
        <v>47</v>
      </c>
      <c r="S5" s="15" t="s">
        <v>79</v>
      </c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76"/>
    </row>
    <row r="6" spans="1:37" ht="14.4" thickBot="1" x14ac:dyDescent="0.3">
      <c r="B6" s="15"/>
      <c r="C6" s="156" t="s">
        <v>48</v>
      </c>
      <c r="D6" s="68">
        <f>D5*0.9</f>
        <v>0</v>
      </c>
      <c r="G6" s="25"/>
      <c r="R6" s="95" t="s">
        <v>42</v>
      </c>
      <c r="S6" s="15" t="s">
        <v>80</v>
      </c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76"/>
    </row>
    <row r="7" spans="1:37" ht="14.4" thickBot="1" x14ac:dyDescent="0.3">
      <c r="B7" s="15"/>
      <c r="C7" s="156" t="s">
        <v>94</v>
      </c>
      <c r="D7" s="68">
        <f>D6-C69</f>
        <v>0</v>
      </c>
      <c r="G7" s="25"/>
      <c r="Q7" s="26"/>
      <c r="R7" s="126" t="s">
        <v>100</v>
      </c>
      <c r="S7" s="15" t="s">
        <v>80</v>
      </c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76"/>
    </row>
    <row r="8" spans="1:37" x14ac:dyDescent="0.25">
      <c r="B8" s="15"/>
      <c r="C8" s="140"/>
      <c r="F8" s="138" t="s">
        <v>33</v>
      </c>
      <c r="G8" s="139" t="s">
        <v>17</v>
      </c>
      <c r="H8" s="138" t="s">
        <v>18</v>
      </c>
      <c r="I8" s="138" t="s">
        <v>19</v>
      </c>
      <c r="J8" s="138" t="s">
        <v>10</v>
      </c>
      <c r="K8" s="15"/>
      <c r="L8" s="140" t="s">
        <v>20</v>
      </c>
      <c r="M8" s="138" t="s">
        <v>11</v>
      </c>
      <c r="N8" s="138" t="s">
        <v>12</v>
      </c>
      <c r="O8" s="138" t="s">
        <v>13</v>
      </c>
      <c r="P8" s="138" t="s">
        <v>43</v>
      </c>
      <c r="Q8" s="30"/>
      <c r="R8" s="96" t="s">
        <v>116</v>
      </c>
      <c r="S8" s="15" t="s">
        <v>86</v>
      </c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76"/>
    </row>
    <row r="9" spans="1:37" x14ac:dyDescent="0.25">
      <c r="B9" s="167" t="s">
        <v>45</v>
      </c>
      <c r="C9" s="146" t="s">
        <v>6</v>
      </c>
      <c r="D9" s="149">
        <f>SUM(F9:P9)</f>
        <v>0</v>
      </c>
      <c r="E9" s="27"/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/>
      <c r="L9" s="27">
        <v>0</v>
      </c>
      <c r="M9" s="28">
        <v>0</v>
      </c>
      <c r="N9" s="27">
        <v>0</v>
      </c>
      <c r="O9" s="27">
        <v>0</v>
      </c>
      <c r="P9" s="29">
        <v>0</v>
      </c>
      <c r="Q9" s="30"/>
      <c r="R9" s="151" t="s">
        <v>101</v>
      </c>
      <c r="S9" s="15" t="s">
        <v>81</v>
      </c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76"/>
    </row>
    <row r="10" spans="1:37" x14ac:dyDescent="0.25">
      <c r="B10" s="168"/>
      <c r="C10" s="147" t="s">
        <v>7</v>
      </c>
      <c r="D10" s="1">
        <f>SUM(F10:P10)</f>
        <v>0</v>
      </c>
      <c r="E10" s="1"/>
      <c r="F10" s="1">
        <f>SUMIF($I$28:$I$52,"A",$J$28:$J$52)</f>
        <v>0</v>
      </c>
      <c r="G10" s="1">
        <f>SUMIF($I$28:$I$52,"D",$J$28:$J$52)</f>
        <v>0</v>
      </c>
      <c r="H10" s="1">
        <f>SUMIF($I$28:$I$52,"P",$J$28:$J$52)</f>
        <v>0</v>
      </c>
      <c r="I10" s="1">
        <f>SUMIF($I$28:$I$52,"S",$J$28:$J$52)</f>
        <v>0</v>
      </c>
      <c r="J10" s="1">
        <f>SUMIF($I$28:$I$52,"C",$J$28:$J$52)</f>
        <v>0</v>
      </c>
      <c r="K10" s="15"/>
      <c r="L10" s="1">
        <f>SUMIF($I$28:$I$52,"CO",$J$28:$J$52)</f>
        <v>0</v>
      </c>
      <c r="M10" s="1">
        <f>SUMIF($I$28:$I$52,"M",$J$28:$J$52)</f>
        <v>0</v>
      </c>
      <c r="N10" s="1">
        <f>SUMIF($I$28:$I$52,"E",$J$28:$J$52)</f>
        <v>0</v>
      </c>
      <c r="O10" s="1">
        <f>SUMIF($I$28:$I$52,"L",$J$28:$J$52)</f>
        <v>0</v>
      </c>
      <c r="P10" s="3">
        <f>SUMIF($I$28:$I$52,"MO",$J$28:$J$52)</f>
        <v>0</v>
      </c>
      <c r="Q10" s="30"/>
      <c r="R10" s="104" t="s">
        <v>102</v>
      </c>
      <c r="S10" s="15" t="s">
        <v>82</v>
      </c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76"/>
    </row>
    <row r="11" spans="1:37" x14ac:dyDescent="0.25">
      <c r="B11" s="169"/>
      <c r="C11" s="148" t="s">
        <v>8</v>
      </c>
      <c r="D11" s="150">
        <f>SUM(D9-C69)</f>
        <v>0</v>
      </c>
      <c r="E11" s="4"/>
      <c r="F11" s="4">
        <f t="shared" ref="F11" si="0">F9-F10</f>
        <v>0</v>
      </c>
      <c r="G11" s="4">
        <f>G9-G10</f>
        <v>0</v>
      </c>
      <c r="H11" s="4">
        <f t="shared" ref="H11:N11" si="1">H9-H10</f>
        <v>0</v>
      </c>
      <c r="I11" s="4">
        <f t="shared" si="1"/>
        <v>0</v>
      </c>
      <c r="J11" s="4">
        <f t="shared" si="1"/>
        <v>0</v>
      </c>
      <c r="K11" s="13"/>
      <c r="L11" s="4">
        <f t="shared" si="1"/>
        <v>0</v>
      </c>
      <c r="M11" s="4">
        <f>M9-M10</f>
        <v>0</v>
      </c>
      <c r="N11" s="4">
        <f t="shared" si="1"/>
        <v>0</v>
      </c>
      <c r="O11" s="4">
        <f>O9-O10</f>
        <v>0</v>
      </c>
      <c r="P11" s="6">
        <f>P9-P10</f>
        <v>0</v>
      </c>
      <c r="R11" s="133" t="s">
        <v>103</v>
      </c>
      <c r="S11" s="15" t="s">
        <v>82</v>
      </c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76"/>
    </row>
    <row r="12" spans="1:37" ht="14.4" thickBot="1" x14ac:dyDescent="0.3">
      <c r="B12" s="15"/>
      <c r="C12" s="15"/>
      <c r="D12" s="33"/>
      <c r="Q12" s="35"/>
      <c r="R12" s="103" t="s">
        <v>104</v>
      </c>
      <c r="S12" s="77" t="s">
        <v>87</v>
      </c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8"/>
    </row>
    <row r="13" spans="1:37" x14ac:dyDescent="0.25">
      <c r="B13" s="170" t="s">
        <v>15</v>
      </c>
      <c r="C13" s="79" t="s">
        <v>6</v>
      </c>
      <c r="D13" s="7">
        <f>SUM(F13:P13)</f>
        <v>0</v>
      </c>
      <c r="E13" s="8"/>
      <c r="F13" s="9">
        <f>F15+F14</f>
        <v>0</v>
      </c>
      <c r="G13" s="9">
        <f t="shared" ref="G13:P13" si="2">G15+G14</f>
        <v>0</v>
      </c>
      <c r="H13" s="9">
        <f t="shared" si="2"/>
        <v>0</v>
      </c>
      <c r="I13" s="9">
        <f t="shared" si="2"/>
        <v>0</v>
      </c>
      <c r="J13" s="9">
        <f t="shared" si="2"/>
        <v>0</v>
      </c>
      <c r="K13" s="9"/>
      <c r="L13" s="9">
        <f t="shared" si="2"/>
        <v>0</v>
      </c>
      <c r="M13" s="9">
        <f t="shared" si="2"/>
        <v>0</v>
      </c>
      <c r="N13" s="9">
        <f t="shared" si="2"/>
        <v>0</v>
      </c>
      <c r="O13" s="9">
        <f t="shared" si="2"/>
        <v>0</v>
      </c>
      <c r="P13" s="10">
        <f t="shared" si="2"/>
        <v>0</v>
      </c>
      <c r="Q13" s="30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x14ac:dyDescent="0.25">
      <c r="B14" s="171"/>
      <c r="C14" s="80" t="s">
        <v>21</v>
      </c>
      <c r="D14" s="7">
        <f>SUM(F14:P14)</f>
        <v>0</v>
      </c>
      <c r="E14" s="34"/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28"/>
      <c r="L14" s="36">
        <v>0</v>
      </c>
      <c r="M14" s="36">
        <v>0</v>
      </c>
      <c r="N14" s="36">
        <v>0</v>
      </c>
      <c r="O14" s="36">
        <v>0</v>
      </c>
      <c r="P14" s="37">
        <v>0</v>
      </c>
      <c r="Q14" s="30"/>
      <c r="R14" s="144" t="s">
        <v>111</v>
      </c>
      <c r="S14" s="204" t="s">
        <v>112</v>
      </c>
      <c r="T14" s="204"/>
      <c r="U14" s="204"/>
      <c r="V14" s="204"/>
      <c r="W14" s="204"/>
      <c r="X14" s="204"/>
      <c r="Y14" s="204"/>
      <c r="Z14" s="204"/>
      <c r="AA14" s="204"/>
    </row>
    <row r="15" spans="1:37" x14ac:dyDescent="0.25">
      <c r="B15" s="171"/>
      <c r="C15" s="81" t="s">
        <v>22</v>
      </c>
      <c r="D15" s="12">
        <f>SUM(F15:P15)</f>
        <v>0</v>
      </c>
      <c r="E15" s="38"/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/>
      <c r="L15" s="39">
        <v>0</v>
      </c>
      <c r="M15" s="31">
        <v>0</v>
      </c>
      <c r="N15" s="39">
        <v>0</v>
      </c>
      <c r="O15" s="39">
        <v>0</v>
      </c>
      <c r="P15" s="32">
        <v>0</v>
      </c>
      <c r="Q15" s="30"/>
    </row>
    <row r="16" spans="1:37" x14ac:dyDescent="0.25">
      <c r="B16" s="171"/>
      <c r="C16" s="92" t="s">
        <v>7</v>
      </c>
      <c r="D16" s="1">
        <f>SUM(F16:P16)</f>
        <v>0</v>
      </c>
      <c r="E16" s="15"/>
      <c r="F16" s="1">
        <f>SUMIF($O$28:$O$52,"A",$P$28:$P$52)</f>
        <v>0</v>
      </c>
      <c r="G16" s="1">
        <f>SUMIF($O$28:$O$52,"D",$P$28:$P$52)</f>
        <v>0</v>
      </c>
      <c r="H16" s="1">
        <f>SUMIF($O$28:$O$52,"P",$P$28:$P$52)</f>
        <v>0</v>
      </c>
      <c r="I16" s="1">
        <f>SUMIF($O$28:$O$52,"S",$P$28:$P$52)</f>
        <v>0</v>
      </c>
      <c r="J16" s="1">
        <f>SUMIF($O$28:$O$52,"C",$P$28:$P$52)</f>
        <v>0</v>
      </c>
      <c r="K16" s="15"/>
      <c r="L16" s="1">
        <f>SUMIF($O$28:$O$52,"CO",$P$28:$P$52)</f>
        <v>0</v>
      </c>
      <c r="M16" s="1">
        <f>SUMIF($O$28:$O$52,"M",$P$28:$P$52)</f>
        <v>0</v>
      </c>
      <c r="N16" s="1">
        <f>SUMIF($O$28:$O$52,"E",$P$28:$P$52)</f>
        <v>0</v>
      </c>
      <c r="O16" s="1">
        <f>SUMIF($O$28:$O$52,"L",$P$28:$P$52)</f>
        <v>0</v>
      </c>
      <c r="P16" s="3">
        <f>SUMIF($O$28:$O$52,"MO",$P$28:$P$52)</f>
        <v>0</v>
      </c>
      <c r="Q16" s="30"/>
    </row>
    <row r="17" spans="2:22" x14ac:dyDescent="0.25">
      <c r="B17" s="172"/>
      <c r="C17" s="83" t="s">
        <v>8</v>
      </c>
      <c r="D17" s="12">
        <f>D13-D16</f>
        <v>0</v>
      </c>
      <c r="E17" s="13"/>
      <c r="F17" s="4">
        <f t="shared" ref="F17" si="3">F13-F16</f>
        <v>0</v>
      </c>
      <c r="G17" s="4">
        <f>G13-G16</f>
        <v>0</v>
      </c>
      <c r="H17" s="4">
        <f t="shared" ref="H17:N17" si="4">H13-H16</f>
        <v>0</v>
      </c>
      <c r="I17" s="4">
        <f t="shared" si="4"/>
        <v>0</v>
      </c>
      <c r="J17" s="4">
        <f t="shared" si="4"/>
        <v>0</v>
      </c>
      <c r="K17" s="13"/>
      <c r="L17" s="4">
        <f t="shared" si="4"/>
        <v>0</v>
      </c>
      <c r="M17" s="4">
        <f>M13-M16</f>
        <v>0</v>
      </c>
      <c r="N17" s="4">
        <f t="shared" si="4"/>
        <v>0</v>
      </c>
      <c r="O17" s="4">
        <f>O13-O16</f>
        <v>0</v>
      </c>
      <c r="P17" s="6">
        <f>P13-P16</f>
        <v>0</v>
      </c>
      <c r="Q17" s="30"/>
    </row>
    <row r="18" spans="2:22" x14ac:dyDescent="0.25">
      <c r="B18" s="15"/>
      <c r="C18" s="15"/>
      <c r="D18" s="33"/>
      <c r="Q18" s="30"/>
    </row>
    <row r="19" spans="2:22" x14ac:dyDescent="0.25">
      <c r="B19" s="186" t="s">
        <v>98</v>
      </c>
      <c r="C19" s="128" t="s">
        <v>6</v>
      </c>
      <c r="D19" s="7">
        <f>SUM(F19:P19)</f>
        <v>0</v>
      </c>
      <c r="E19" s="8"/>
      <c r="F19" s="9">
        <f>F21+F20</f>
        <v>0</v>
      </c>
      <c r="G19" s="9">
        <f t="shared" ref="G19:J19" si="5">G21+G20</f>
        <v>0</v>
      </c>
      <c r="H19" s="9">
        <f t="shared" si="5"/>
        <v>0</v>
      </c>
      <c r="I19" s="9">
        <f t="shared" si="5"/>
        <v>0</v>
      </c>
      <c r="J19" s="9">
        <f t="shared" si="5"/>
        <v>0</v>
      </c>
      <c r="K19" s="9"/>
      <c r="L19" s="9">
        <f t="shared" ref="L19:P19" si="6">L21+L20</f>
        <v>0</v>
      </c>
      <c r="M19" s="9">
        <f t="shared" si="6"/>
        <v>0</v>
      </c>
      <c r="N19" s="9">
        <f t="shared" si="6"/>
        <v>0</v>
      </c>
      <c r="O19" s="9">
        <f t="shared" si="6"/>
        <v>0</v>
      </c>
      <c r="P19" s="10">
        <f t="shared" si="6"/>
        <v>0</v>
      </c>
      <c r="Q19" s="30"/>
    </row>
    <row r="20" spans="2:22" x14ac:dyDescent="0.25">
      <c r="B20" s="187"/>
      <c r="C20" s="129" t="s">
        <v>21</v>
      </c>
      <c r="D20" s="116">
        <f>SUM(F20:P20)</f>
        <v>0</v>
      </c>
      <c r="E20" s="34"/>
      <c r="F20" s="36">
        <v>0</v>
      </c>
      <c r="G20" s="36">
        <v>0</v>
      </c>
      <c r="H20" s="36">
        <v>0</v>
      </c>
      <c r="I20" s="36">
        <v>0</v>
      </c>
      <c r="J20" s="36">
        <v>0</v>
      </c>
      <c r="K20" s="28"/>
      <c r="L20" s="36">
        <v>0</v>
      </c>
      <c r="M20" s="36">
        <v>0</v>
      </c>
      <c r="N20" s="36">
        <v>0</v>
      </c>
      <c r="O20" s="36">
        <v>0</v>
      </c>
      <c r="P20" s="37">
        <v>0</v>
      </c>
      <c r="Q20" s="30"/>
    </row>
    <row r="21" spans="2:22" x14ac:dyDescent="0.25">
      <c r="B21" s="187"/>
      <c r="C21" s="130" t="s">
        <v>22</v>
      </c>
      <c r="D21" s="117">
        <f>SUM(F21:P21)</f>
        <v>0</v>
      </c>
      <c r="E21" s="38"/>
      <c r="F21" s="39">
        <v>0</v>
      </c>
      <c r="G21" s="39">
        <v>0</v>
      </c>
      <c r="H21" s="39">
        <v>0</v>
      </c>
      <c r="I21" s="39">
        <v>0</v>
      </c>
      <c r="J21" s="39">
        <v>0</v>
      </c>
      <c r="K21" s="39"/>
      <c r="L21" s="39">
        <v>0</v>
      </c>
      <c r="M21" s="31">
        <v>0</v>
      </c>
      <c r="N21" s="39">
        <v>0</v>
      </c>
      <c r="O21" s="39">
        <v>0</v>
      </c>
      <c r="P21" s="32">
        <v>0</v>
      </c>
      <c r="Q21" s="30"/>
    </row>
    <row r="22" spans="2:22" x14ac:dyDescent="0.25">
      <c r="B22" s="187"/>
      <c r="C22" s="131" t="s">
        <v>7</v>
      </c>
      <c r="D22" s="1">
        <f ca="1">SUM(F22:P22)</f>
        <v>0</v>
      </c>
      <c r="E22" s="15"/>
      <c r="F22" s="1">
        <f ca="1">SUMIF($U$28:$V$52,"A",$V$28:$V$52)</f>
        <v>0</v>
      </c>
      <c r="G22" s="1">
        <f>SUMIF($U$28:$U$52,"D",$V$28:$V$52)</f>
        <v>0</v>
      </c>
      <c r="H22" s="1">
        <f>SUMIF($U$28:$U$52,"P",$V$28:$V$52)</f>
        <v>0</v>
      </c>
      <c r="I22" s="1">
        <f>SUMIF($U$28:$U$52,"S",$V$28:$V$52)</f>
        <v>0</v>
      </c>
      <c r="J22" s="1">
        <f>SUMIF($U$28:$U$52,"C",$V$28:$V$52)</f>
        <v>0</v>
      </c>
      <c r="K22" s="15"/>
      <c r="L22" s="1">
        <f>SUMIF($U$28:$U$52,"CO",$V$28:$V$52)</f>
        <v>0</v>
      </c>
      <c r="M22" s="1">
        <f>SUMIF($U$28:$U$52,"M",$V$28:$V$52)</f>
        <v>0</v>
      </c>
      <c r="N22" s="1">
        <f>SUMIF($U$28:$U$52,"E",$V$28:$V$52)</f>
        <v>0</v>
      </c>
      <c r="O22" s="1">
        <f>SUMIF($U$28:$U$52,"L",$V$28:$V$52)</f>
        <v>0</v>
      </c>
      <c r="P22" s="3">
        <f>SUMIF($U$28:$U$52,"MO",$V$28:$V$52)</f>
        <v>0</v>
      </c>
      <c r="Q22" s="30"/>
    </row>
    <row r="23" spans="2:22" x14ac:dyDescent="0.25">
      <c r="B23" s="188"/>
      <c r="C23" s="132" t="s">
        <v>8</v>
      </c>
      <c r="D23" s="12">
        <f ca="1">D19-D22</f>
        <v>0</v>
      </c>
      <c r="E23" s="13"/>
      <c r="F23" s="4">
        <f t="shared" ref="F23" ca="1" si="7">F19-F22</f>
        <v>0</v>
      </c>
      <c r="G23" s="4">
        <f>G19-G22</f>
        <v>0</v>
      </c>
      <c r="H23" s="4">
        <f t="shared" ref="H23:J23" si="8">H19-H22</f>
        <v>0</v>
      </c>
      <c r="I23" s="4">
        <f t="shared" si="8"/>
        <v>0</v>
      </c>
      <c r="J23" s="4">
        <f t="shared" si="8"/>
        <v>0</v>
      </c>
      <c r="K23" s="13"/>
      <c r="L23" s="4">
        <f t="shared" ref="L23" si="9">L19-L22</f>
        <v>0</v>
      </c>
      <c r="M23" s="4">
        <f>M19-M22</f>
        <v>0</v>
      </c>
      <c r="N23" s="4">
        <f t="shared" ref="N23" si="10">N19-N22</f>
        <v>0</v>
      </c>
      <c r="O23" s="4">
        <f>O19-O22</f>
        <v>0</v>
      </c>
      <c r="P23" s="6">
        <f>P19-P22</f>
        <v>0</v>
      </c>
      <c r="Q23" s="30"/>
    </row>
    <row r="24" spans="2:22" x14ac:dyDescent="0.25">
      <c r="D24" s="33"/>
      <c r="Q24" s="30"/>
    </row>
    <row r="25" spans="2:22" x14ac:dyDescent="0.25">
      <c r="D25" s="33"/>
      <c r="Q25" s="30"/>
    </row>
    <row r="26" spans="2:22" x14ac:dyDescent="0.25">
      <c r="B26" s="179" t="s">
        <v>114</v>
      </c>
      <c r="C26" s="179"/>
      <c r="D26" s="179"/>
      <c r="F26" s="181" t="s">
        <v>46</v>
      </c>
      <c r="G26" s="182"/>
      <c r="H26" s="182"/>
      <c r="I26" s="182"/>
      <c r="J26" s="183"/>
      <c r="K26" s="111"/>
      <c r="L26" s="180" t="s">
        <v>0</v>
      </c>
      <c r="M26" s="180"/>
      <c r="N26" s="180"/>
      <c r="O26" s="180"/>
      <c r="P26" s="180"/>
      <c r="Q26" s="30"/>
      <c r="R26" s="198" t="s">
        <v>97</v>
      </c>
      <c r="S26" s="199"/>
      <c r="T26" s="199"/>
      <c r="U26" s="199"/>
      <c r="V26" s="200"/>
    </row>
    <row r="27" spans="2:22" ht="14.4" customHeight="1" x14ac:dyDescent="0.25">
      <c r="B27" s="89" t="s">
        <v>5</v>
      </c>
      <c r="C27" s="89" t="s">
        <v>2</v>
      </c>
      <c r="D27" s="89" t="s">
        <v>3</v>
      </c>
      <c r="E27" s="111"/>
      <c r="F27" s="153" t="s">
        <v>1</v>
      </c>
      <c r="G27" s="184" t="s">
        <v>9</v>
      </c>
      <c r="H27" s="185"/>
      <c r="I27" s="153" t="s">
        <v>36</v>
      </c>
      <c r="J27" s="153" t="s">
        <v>3</v>
      </c>
      <c r="K27" s="111"/>
      <c r="L27" s="90" t="s">
        <v>1</v>
      </c>
      <c r="M27" s="173" t="s">
        <v>9</v>
      </c>
      <c r="N27" s="174"/>
      <c r="O27" s="90" t="s">
        <v>36</v>
      </c>
      <c r="P27" s="90" t="s">
        <v>3</v>
      </c>
      <c r="Q27" s="30"/>
      <c r="R27" s="127" t="s">
        <v>1</v>
      </c>
      <c r="S27" s="217" t="s">
        <v>9</v>
      </c>
      <c r="T27" s="218"/>
      <c r="U27" s="127" t="s">
        <v>36</v>
      </c>
      <c r="V27" s="127" t="s">
        <v>3</v>
      </c>
    </row>
    <row r="28" spans="2:22" x14ac:dyDescent="0.25">
      <c r="B28" s="106"/>
      <c r="C28" s="41"/>
      <c r="D28" s="42"/>
      <c r="E28" s="30"/>
      <c r="F28" s="107"/>
      <c r="G28" s="162"/>
      <c r="H28" s="162"/>
      <c r="I28" s="106"/>
      <c r="J28" s="42"/>
      <c r="K28" s="35"/>
      <c r="L28" s="107"/>
      <c r="M28" s="162"/>
      <c r="N28" s="162"/>
      <c r="O28" s="106"/>
      <c r="P28" s="42"/>
      <c r="Q28" s="30"/>
      <c r="R28" s="114"/>
      <c r="S28" s="162"/>
      <c r="T28" s="162"/>
      <c r="U28" s="113"/>
      <c r="V28" s="42"/>
    </row>
    <row r="29" spans="2:22" x14ac:dyDescent="0.25">
      <c r="B29" s="106"/>
      <c r="C29" s="41"/>
      <c r="D29" s="42"/>
      <c r="E29" s="30"/>
      <c r="F29" s="107"/>
      <c r="G29" s="211"/>
      <c r="H29" s="212"/>
      <c r="I29" s="106"/>
      <c r="J29" s="44"/>
      <c r="K29" s="35"/>
      <c r="L29" s="107"/>
      <c r="M29" s="162"/>
      <c r="N29" s="162"/>
      <c r="O29" s="106"/>
      <c r="P29" s="44"/>
      <c r="Q29" s="30"/>
      <c r="R29" s="114"/>
      <c r="S29" s="162"/>
      <c r="T29" s="162"/>
      <c r="U29" s="113"/>
      <c r="V29" s="44"/>
    </row>
    <row r="30" spans="2:22" x14ac:dyDescent="0.25">
      <c r="B30" s="106"/>
      <c r="C30" s="41"/>
      <c r="D30" s="42"/>
      <c r="E30" s="30"/>
      <c r="F30" s="107"/>
      <c r="G30" s="211"/>
      <c r="H30" s="212"/>
      <c r="I30" s="106"/>
      <c r="J30" s="44"/>
      <c r="K30" s="35"/>
      <c r="L30" s="107"/>
      <c r="M30" s="162"/>
      <c r="N30" s="162"/>
      <c r="O30" s="106"/>
      <c r="P30" s="44"/>
      <c r="Q30" s="30"/>
      <c r="R30" s="114"/>
      <c r="S30" s="162"/>
      <c r="T30" s="162"/>
      <c r="U30" s="113"/>
      <c r="V30" s="44"/>
    </row>
    <row r="31" spans="2:22" x14ac:dyDescent="0.25">
      <c r="B31" s="106"/>
      <c r="C31" s="41"/>
      <c r="D31" s="42"/>
      <c r="E31" s="30"/>
      <c r="F31" s="107"/>
      <c r="G31" s="211"/>
      <c r="H31" s="212"/>
      <c r="I31" s="106"/>
      <c r="J31" s="44"/>
      <c r="K31" s="35"/>
      <c r="L31" s="107"/>
      <c r="M31" s="162"/>
      <c r="N31" s="162"/>
      <c r="O31" s="106"/>
      <c r="P31" s="44"/>
      <c r="Q31" s="30"/>
      <c r="R31" s="114"/>
      <c r="S31" s="162"/>
      <c r="T31" s="162"/>
      <c r="U31" s="113"/>
      <c r="V31" s="44"/>
    </row>
    <row r="32" spans="2:22" x14ac:dyDescent="0.25">
      <c r="B32" s="106"/>
      <c r="C32" s="41"/>
      <c r="D32" s="42"/>
      <c r="E32" s="30"/>
      <c r="F32" s="107"/>
      <c r="G32" s="211"/>
      <c r="H32" s="212"/>
      <c r="I32" s="106"/>
      <c r="J32" s="44"/>
      <c r="K32" s="35"/>
      <c r="L32" s="107"/>
      <c r="M32" s="162"/>
      <c r="N32" s="162"/>
      <c r="O32" s="106"/>
      <c r="P32" s="44"/>
      <c r="Q32" s="30"/>
      <c r="R32" s="114"/>
      <c r="S32" s="162"/>
      <c r="T32" s="162"/>
      <c r="U32" s="113"/>
      <c r="V32" s="44"/>
    </row>
    <row r="33" spans="2:22" x14ac:dyDescent="0.25">
      <c r="B33" s="106"/>
      <c r="C33" s="41"/>
      <c r="D33" s="42"/>
      <c r="E33" s="30"/>
      <c r="F33" s="107"/>
      <c r="G33" s="211"/>
      <c r="H33" s="212"/>
      <c r="I33" s="106"/>
      <c r="J33" s="44"/>
      <c r="K33" s="35"/>
      <c r="L33" s="107"/>
      <c r="M33" s="162"/>
      <c r="N33" s="162"/>
      <c r="O33" s="106"/>
      <c r="P33" s="44"/>
      <c r="Q33" s="30"/>
      <c r="R33" s="122"/>
      <c r="S33" s="162"/>
      <c r="T33" s="162"/>
      <c r="U33" s="121"/>
      <c r="V33" s="44"/>
    </row>
    <row r="34" spans="2:22" x14ac:dyDescent="0.25">
      <c r="B34" s="106"/>
      <c r="C34" s="41"/>
      <c r="D34" s="42"/>
      <c r="E34" s="30"/>
      <c r="F34" s="107"/>
      <c r="G34" s="211"/>
      <c r="H34" s="212"/>
      <c r="I34" s="106"/>
      <c r="J34" s="44"/>
      <c r="K34" s="35"/>
      <c r="L34" s="107"/>
      <c r="M34" s="162"/>
      <c r="N34" s="162"/>
      <c r="O34" s="106"/>
      <c r="P34" s="44"/>
      <c r="Q34" s="30"/>
      <c r="R34" s="122"/>
      <c r="S34" s="162"/>
      <c r="T34" s="162"/>
      <c r="U34" s="121"/>
      <c r="V34" s="44"/>
    </row>
    <row r="35" spans="2:22" x14ac:dyDescent="0.25">
      <c r="B35" s="106"/>
      <c r="C35" s="49"/>
      <c r="D35" s="42"/>
      <c r="E35" s="30"/>
      <c r="F35" s="46"/>
      <c r="G35" s="211"/>
      <c r="H35" s="212"/>
      <c r="I35" s="106"/>
      <c r="J35" s="42"/>
      <c r="K35" s="35"/>
      <c r="L35" s="46"/>
      <c r="M35" s="162"/>
      <c r="N35" s="162"/>
      <c r="O35" s="106"/>
      <c r="P35" s="42"/>
      <c r="Q35" s="30"/>
      <c r="R35" s="122"/>
      <c r="S35" s="162"/>
      <c r="T35" s="162"/>
      <c r="U35" s="121"/>
      <c r="V35" s="44"/>
    </row>
    <row r="36" spans="2:22" x14ac:dyDescent="0.25">
      <c r="B36" s="106"/>
      <c r="C36" s="49"/>
      <c r="D36" s="42"/>
      <c r="E36" s="30"/>
      <c r="F36" s="46"/>
      <c r="G36" s="211"/>
      <c r="H36" s="212"/>
      <c r="I36" s="106"/>
      <c r="J36" s="42"/>
      <c r="K36" s="35"/>
      <c r="L36" s="46"/>
      <c r="M36" s="162"/>
      <c r="N36" s="162"/>
      <c r="O36" s="106"/>
      <c r="P36" s="42"/>
      <c r="Q36" s="30"/>
      <c r="R36" s="122"/>
      <c r="S36" s="162"/>
      <c r="T36" s="162"/>
      <c r="U36" s="121"/>
      <c r="V36" s="44"/>
    </row>
    <row r="37" spans="2:22" x14ac:dyDescent="0.25">
      <c r="B37" s="106"/>
      <c r="C37" s="49"/>
      <c r="D37" s="42"/>
      <c r="E37" s="30"/>
      <c r="F37" s="46"/>
      <c r="G37" s="211"/>
      <c r="H37" s="212"/>
      <c r="I37" s="106"/>
      <c r="J37" s="42"/>
      <c r="K37" s="35"/>
      <c r="L37" s="46"/>
      <c r="M37" s="162"/>
      <c r="N37" s="162"/>
      <c r="O37" s="106"/>
      <c r="P37" s="42"/>
      <c r="Q37" s="30"/>
      <c r="R37" s="122"/>
      <c r="S37" s="162"/>
      <c r="T37" s="162"/>
      <c r="U37" s="121"/>
      <c r="V37" s="44"/>
    </row>
    <row r="38" spans="2:22" x14ac:dyDescent="0.25">
      <c r="B38" s="106"/>
      <c r="C38" s="49"/>
      <c r="D38" s="42"/>
      <c r="E38" s="30"/>
      <c r="F38" s="46"/>
      <c r="G38" s="211"/>
      <c r="H38" s="212"/>
      <c r="I38" s="106"/>
      <c r="J38" s="42"/>
      <c r="K38" s="35"/>
      <c r="L38" s="46"/>
      <c r="M38" s="162"/>
      <c r="N38" s="162"/>
      <c r="O38" s="106"/>
      <c r="P38" s="42"/>
      <c r="Q38" s="30"/>
      <c r="R38" s="122"/>
      <c r="S38" s="162"/>
      <c r="T38" s="162"/>
      <c r="U38" s="121"/>
      <c r="V38" s="44"/>
    </row>
    <row r="39" spans="2:22" x14ac:dyDescent="0.25">
      <c r="B39" s="106"/>
      <c r="C39" s="49"/>
      <c r="D39" s="42"/>
      <c r="E39" s="30"/>
      <c r="F39" s="46"/>
      <c r="G39" s="211"/>
      <c r="H39" s="212"/>
      <c r="I39" s="106"/>
      <c r="J39" s="42"/>
      <c r="K39" s="35"/>
      <c r="L39" s="46"/>
      <c r="M39" s="162"/>
      <c r="N39" s="162"/>
      <c r="O39" s="106"/>
      <c r="P39" s="42"/>
      <c r="Q39" s="30"/>
      <c r="R39" s="122"/>
      <c r="S39" s="162"/>
      <c r="T39" s="162"/>
      <c r="U39" s="121"/>
      <c r="V39" s="44"/>
    </row>
    <row r="40" spans="2:22" x14ac:dyDescent="0.25">
      <c r="B40" s="106"/>
      <c r="C40" s="49"/>
      <c r="D40" s="42"/>
      <c r="E40" s="30"/>
      <c r="F40" s="46"/>
      <c r="G40" s="211"/>
      <c r="H40" s="212"/>
      <c r="I40" s="106"/>
      <c r="J40" s="42"/>
      <c r="K40" s="35"/>
      <c r="L40" s="46"/>
      <c r="M40" s="162"/>
      <c r="N40" s="162"/>
      <c r="O40" s="106"/>
      <c r="P40" s="42"/>
      <c r="Q40" s="30"/>
      <c r="R40" s="122"/>
      <c r="S40" s="162"/>
      <c r="T40" s="162"/>
      <c r="U40" s="121"/>
      <c r="V40" s="44"/>
    </row>
    <row r="41" spans="2:22" x14ac:dyDescent="0.25">
      <c r="B41" s="106"/>
      <c r="C41" s="41"/>
      <c r="D41" s="42"/>
      <c r="E41" s="30"/>
      <c r="F41" s="107"/>
      <c r="G41" s="211"/>
      <c r="H41" s="212"/>
      <c r="I41" s="106"/>
      <c r="J41" s="42"/>
      <c r="K41" s="35"/>
      <c r="L41" s="107"/>
      <c r="M41" s="162"/>
      <c r="N41" s="162"/>
      <c r="O41" s="106"/>
      <c r="P41" s="42"/>
      <c r="Q41" s="30"/>
      <c r="R41" s="122"/>
      <c r="S41" s="162"/>
      <c r="T41" s="162"/>
      <c r="U41" s="121"/>
      <c r="V41" s="44"/>
    </row>
    <row r="42" spans="2:22" x14ac:dyDescent="0.25">
      <c r="B42" s="106"/>
      <c r="C42" s="41"/>
      <c r="D42" s="42"/>
      <c r="E42" s="30"/>
      <c r="F42" s="107"/>
      <c r="G42" s="211"/>
      <c r="H42" s="212"/>
      <c r="I42" s="106"/>
      <c r="J42" s="42"/>
      <c r="K42" s="35"/>
      <c r="L42" s="107"/>
      <c r="M42" s="162"/>
      <c r="N42" s="162"/>
      <c r="O42" s="106"/>
      <c r="P42" s="44"/>
      <c r="Q42" s="35"/>
      <c r="R42" s="122"/>
      <c r="S42" s="162"/>
      <c r="T42" s="162"/>
      <c r="U42" s="121"/>
      <c r="V42" s="44"/>
    </row>
    <row r="43" spans="2:22" x14ac:dyDescent="0.25">
      <c r="B43" s="71"/>
      <c r="C43" s="47"/>
      <c r="D43" s="48"/>
      <c r="E43" s="30"/>
      <c r="F43" s="107"/>
      <c r="G43" s="211"/>
      <c r="H43" s="212"/>
      <c r="I43" s="49"/>
      <c r="J43" s="42"/>
      <c r="K43" s="35"/>
      <c r="L43" s="107"/>
      <c r="M43" s="163"/>
      <c r="N43" s="163"/>
      <c r="O43" s="106"/>
      <c r="P43" s="42"/>
      <c r="Q43" s="30"/>
      <c r="R43" s="122"/>
      <c r="S43" s="162"/>
      <c r="T43" s="162"/>
      <c r="U43" s="121"/>
      <c r="V43" s="44"/>
    </row>
    <row r="44" spans="2:22" x14ac:dyDescent="0.25">
      <c r="B44" s="106"/>
      <c r="C44" s="41"/>
      <c r="D44" s="49"/>
      <c r="F44" s="107"/>
      <c r="G44" s="211"/>
      <c r="H44" s="212"/>
      <c r="I44" s="49"/>
      <c r="J44" s="50"/>
      <c r="K44" s="35"/>
      <c r="L44" s="107"/>
      <c r="M44" s="163"/>
      <c r="N44" s="163"/>
      <c r="O44" s="106"/>
      <c r="P44" s="50"/>
      <c r="Q44" s="30"/>
      <c r="R44" s="122"/>
      <c r="S44" s="162"/>
      <c r="T44" s="162"/>
      <c r="U44" s="121"/>
      <c r="V44" s="44"/>
    </row>
    <row r="45" spans="2:22" x14ac:dyDescent="0.25">
      <c r="B45" s="106"/>
      <c r="C45" s="41"/>
      <c r="D45" s="49"/>
      <c r="F45" s="107"/>
      <c r="G45" s="211"/>
      <c r="H45" s="212"/>
      <c r="I45" s="49"/>
      <c r="J45" s="50"/>
      <c r="K45" s="35"/>
      <c r="L45" s="107"/>
      <c r="M45" s="211"/>
      <c r="N45" s="212"/>
      <c r="O45" s="106"/>
      <c r="P45" s="50"/>
      <c r="Q45" s="30"/>
      <c r="R45" s="122"/>
      <c r="S45" s="162"/>
      <c r="T45" s="162"/>
      <c r="U45" s="121"/>
      <c r="V45" s="44"/>
    </row>
    <row r="46" spans="2:22" x14ac:dyDescent="0.25">
      <c r="B46" s="106"/>
      <c r="C46" s="72"/>
      <c r="D46" s="51"/>
      <c r="E46" s="33"/>
      <c r="F46" s="107"/>
      <c r="G46" s="211"/>
      <c r="H46" s="212"/>
      <c r="I46" s="49"/>
      <c r="J46" s="50"/>
      <c r="K46" s="35"/>
      <c r="L46" s="107"/>
      <c r="M46" s="211"/>
      <c r="N46" s="212"/>
      <c r="O46" s="106"/>
      <c r="P46" s="50"/>
      <c r="Q46" s="30"/>
      <c r="R46" s="122"/>
      <c r="S46" s="162"/>
      <c r="T46" s="162"/>
      <c r="U46" s="121"/>
      <c r="V46" s="44"/>
    </row>
    <row r="47" spans="2:22" x14ac:dyDescent="0.25">
      <c r="B47" s="106"/>
      <c r="C47" s="41"/>
      <c r="D47" s="49"/>
      <c r="F47" s="107"/>
      <c r="G47" s="211"/>
      <c r="H47" s="212"/>
      <c r="I47" s="49"/>
      <c r="J47" s="50"/>
      <c r="K47" s="35"/>
      <c r="L47" s="107"/>
      <c r="M47" s="211"/>
      <c r="N47" s="212"/>
      <c r="O47" s="106"/>
      <c r="P47" s="50"/>
      <c r="Q47" s="30"/>
      <c r="R47" s="122"/>
      <c r="S47" s="162"/>
      <c r="T47" s="162"/>
      <c r="U47" s="121"/>
      <c r="V47" s="44"/>
    </row>
    <row r="48" spans="2:22" x14ac:dyDescent="0.25">
      <c r="B48" s="106"/>
      <c r="C48" s="41"/>
      <c r="D48" s="49"/>
      <c r="F48" s="107"/>
      <c r="G48" s="211"/>
      <c r="H48" s="212"/>
      <c r="I48" s="49"/>
      <c r="J48" s="50"/>
      <c r="K48" s="35"/>
      <c r="L48" s="107"/>
      <c r="M48" s="211"/>
      <c r="N48" s="212"/>
      <c r="O48" s="106"/>
      <c r="P48" s="50"/>
      <c r="Q48" s="30"/>
      <c r="R48" s="122"/>
      <c r="S48" s="162"/>
      <c r="T48" s="162"/>
      <c r="U48" s="121"/>
      <c r="V48" s="44"/>
    </row>
    <row r="49" spans="2:22" x14ac:dyDescent="0.25">
      <c r="B49" s="106"/>
      <c r="C49" s="41"/>
      <c r="D49" s="49"/>
      <c r="F49" s="107"/>
      <c r="G49" s="211"/>
      <c r="H49" s="212"/>
      <c r="I49" s="49"/>
      <c r="J49" s="50"/>
      <c r="K49" s="35"/>
      <c r="L49" s="107"/>
      <c r="M49" s="211"/>
      <c r="N49" s="212"/>
      <c r="O49" s="106"/>
      <c r="P49" s="50"/>
      <c r="Q49" s="33"/>
      <c r="R49" s="122"/>
      <c r="S49" s="162"/>
      <c r="T49" s="162"/>
      <c r="U49" s="121"/>
      <c r="V49" s="44"/>
    </row>
    <row r="50" spans="2:22" x14ac:dyDescent="0.25">
      <c r="B50" s="106"/>
      <c r="C50" s="41"/>
      <c r="D50" s="49"/>
      <c r="F50" s="107"/>
      <c r="G50" s="211"/>
      <c r="H50" s="212"/>
      <c r="I50" s="49"/>
      <c r="J50" s="50"/>
      <c r="K50" s="33"/>
      <c r="L50" s="107"/>
      <c r="M50" s="211"/>
      <c r="N50" s="212"/>
      <c r="O50" s="49"/>
      <c r="P50" s="51"/>
      <c r="R50" s="122"/>
      <c r="S50" s="162"/>
      <c r="T50" s="162"/>
      <c r="U50" s="121"/>
      <c r="V50" s="44"/>
    </row>
    <row r="51" spans="2:22" x14ac:dyDescent="0.25">
      <c r="B51" s="106"/>
      <c r="C51" s="41"/>
      <c r="D51" s="49"/>
      <c r="F51" s="107"/>
      <c r="G51" s="211"/>
      <c r="H51" s="212"/>
      <c r="I51" s="49"/>
      <c r="J51" s="51"/>
      <c r="L51" s="107"/>
      <c r="M51" s="211"/>
      <c r="N51" s="212"/>
      <c r="O51" s="49"/>
      <c r="P51" s="49"/>
      <c r="R51" s="122"/>
      <c r="S51" s="162"/>
      <c r="T51" s="162"/>
      <c r="U51" s="121"/>
      <c r="V51" s="44"/>
    </row>
    <row r="52" spans="2:22" x14ac:dyDescent="0.25">
      <c r="B52" s="106"/>
      <c r="C52" s="41"/>
      <c r="D52" s="49"/>
      <c r="F52" s="107"/>
      <c r="G52" s="211"/>
      <c r="H52" s="212"/>
      <c r="I52" s="49"/>
      <c r="J52" s="49"/>
      <c r="L52" s="107"/>
      <c r="M52" s="211"/>
      <c r="N52" s="212"/>
      <c r="O52" s="49"/>
      <c r="P52" s="49"/>
      <c r="R52" s="122"/>
      <c r="S52" s="162"/>
      <c r="T52" s="162"/>
      <c r="U52" s="121"/>
      <c r="V52" s="44"/>
    </row>
    <row r="53" spans="2:22" x14ac:dyDescent="0.25">
      <c r="B53" s="111"/>
      <c r="Q53" s="33"/>
    </row>
    <row r="54" spans="2:22" x14ac:dyDescent="0.25">
      <c r="C54" s="74" t="s">
        <v>83</v>
      </c>
      <c r="D54" s="14">
        <f>SUM(D28:D53)</f>
        <v>0</v>
      </c>
      <c r="I54" s="15" t="s">
        <v>4</v>
      </c>
      <c r="J54" s="14">
        <f>SUM(J28:J52)</f>
        <v>0</v>
      </c>
      <c r="K54" s="33"/>
      <c r="O54" s="15" t="s">
        <v>4</v>
      </c>
      <c r="P54" s="14">
        <f>SUM(P28:P52)</f>
        <v>0</v>
      </c>
      <c r="Q54" s="55"/>
      <c r="U54" s="15" t="s">
        <v>4</v>
      </c>
      <c r="V54" s="14">
        <f>SUM(V28:V52)</f>
        <v>0</v>
      </c>
    </row>
    <row r="55" spans="2:22" x14ac:dyDescent="0.25">
      <c r="G55" s="33"/>
      <c r="I55" s="63" t="s">
        <v>50</v>
      </c>
      <c r="J55" s="61" t="e">
        <f>J54/D54</f>
        <v>#DIV/0!</v>
      </c>
      <c r="L55" s="56"/>
      <c r="M55" s="56"/>
      <c r="N55" s="56"/>
      <c r="O55" s="63" t="s">
        <v>50</v>
      </c>
      <c r="P55" s="61" t="e">
        <f>SUM(P54+V54)/D54</f>
        <v>#DIV/0!</v>
      </c>
      <c r="R55" s="56"/>
      <c r="S55" s="56"/>
      <c r="T55" s="56"/>
      <c r="U55" s="63"/>
      <c r="V55" s="61"/>
    </row>
    <row r="56" spans="2:22" x14ac:dyDescent="0.25">
      <c r="G56" s="33"/>
      <c r="Q56" s="57"/>
    </row>
    <row r="57" spans="2:22" x14ac:dyDescent="0.25">
      <c r="B57" s="93" t="s">
        <v>16</v>
      </c>
      <c r="C57" s="93" t="s">
        <v>3</v>
      </c>
      <c r="D57" s="93" t="s">
        <v>1</v>
      </c>
      <c r="I57" s="189" t="s">
        <v>35</v>
      </c>
      <c r="J57" s="189"/>
      <c r="K57" s="189"/>
      <c r="L57" s="189"/>
      <c r="N57" s="158" t="s">
        <v>14</v>
      </c>
      <c r="O57" s="158"/>
      <c r="P57" s="62">
        <f>IF(P54+V54&gt;J54,(P54+V54-J54),0)</f>
        <v>0</v>
      </c>
    </row>
    <row r="58" spans="2:22" x14ac:dyDescent="0.25">
      <c r="B58" s="106">
        <v>1</v>
      </c>
      <c r="C58" s="50">
        <v>0</v>
      </c>
      <c r="D58" s="58"/>
      <c r="I58" s="123" t="s">
        <v>36</v>
      </c>
      <c r="J58" s="215" t="s">
        <v>2</v>
      </c>
      <c r="K58" s="190"/>
      <c r="L58" s="216"/>
      <c r="T58" s="56"/>
    </row>
    <row r="59" spans="2:22" x14ac:dyDescent="0.25">
      <c r="B59" s="106">
        <v>2</v>
      </c>
      <c r="C59" s="50"/>
      <c r="D59" s="58"/>
      <c r="I59" s="125" t="s">
        <v>23</v>
      </c>
      <c r="J59" s="213" t="s">
        <v>33</v>
      </c>
      <c r="K59" s="213"/>
      <c r="L59" s="213"/>
      <c r="S59" s="24"/>
    </row>
    <row r="60" spans="2:22" x14ac:dyDescent="0.25">
      <c r="B60" s="106">
        <v>3</v>
      </c>
      <c r="C60" s="50"/>
      <c r="D60" s="106"/>
      <c r="I60" s="125" t="s">
        <v>24</v>
      </c>
      <c r="J60" s="213" t="s">
        <v>34</v>
      </c>
      <c r="K60" s="213"/>
      <c r="L60" s="213"/>
      <c r="R60" s="53"/>
      <c r="S60" s="33"/>
      <c r="T60" s="33"/>
    </row>
    <row r="61" spans="2:22" x14ac:dyDescent="0.25">
      <c r="B61" s="106">
        <v>4</v>
      </c>
      <c r="C61" s="50"/>
      <c r="D61" s="106"/>
      <c r="I61" s="125" t="s">
        <v>25</v>
      </c>
      <c r="J61" s="213" t="s">
        <v>18</v>
      </c>
      <c r="K61" s="213"/>
      <c r="L61" s="213"/>
    </row>
    <row r="62" spans="2:22" x14ac:dyDescent="0.25">
      <c r="B62" s="106">
        <v>5</v>
      </c>
      <c r="C62" s="50"/>
      <c r="D62" s="106"/>
      <c r="I62" s="125" t="s">
        <v>26</v>
      </c>
      <c r="J62" s="213" t="s">
        <v>19</v>
      </c>
      <c r="K62" s="213"/>
      <c r="L62" s="213"/>
      <c r="M62" s="33"/>
      <c r="N62" s="33"/>
    </row>
    <row r="63" spans="2:22" x14ac:dyDescent="0.25">
      <c r="B63" s="106">
        <v>6</v>
      </c>
      <c r="C63" s="50"/>
      <c r="D63" s="106"/>
      <c r="I63" s="125" t="s">
        <v>27</v>
      </c>
      <c r="J63" s="213" t="s">
        <v>10</v>
      </c>
      <c r="K63" s="213"/>
      <c r="L63" s="213"/>
    </row>
    <row r="64" spans="2:22" x14ac:dyDescent="0.25">
      <c r="B64" s="106">
        <v>7</v>
      </c>
      <c r="C64" s="50"/>
      <c r="D64" s="106"/>
      <c r="I64" s="125" t="s">
        <v>28</v>
      </c>
      <c r="J64" s="213" t="s">
        <v>29</v>
      </c>
      <c r="K64" s="213"/>
      <c r="L64" s="213"/>
    </row>
    <row r="65" spans="2:12" x14ac:dyDescent="0.25">
      <c r="B65" s="106">
        <v>8</v>
      </c>
      <c r="C65" s="50"/>
      <c r="D65" s="106"/>
      <c r="I65" s="125" t="s">
        <v>30</v>
      </c>
      <c r="J65" s="213" t="s">
        <v>11</v>
      </c>
      <c r="K65" s="213"/>
      <c r="L65" s="213"/>
    </row>
    <row r="66" spans="2:12" x14ac:dyDescent="0.25">
      <c r="B66" s="106">
        <v>9</v>
      </c>
      <c r="C66" s="50"/>
      <c r="D66" s="106"/>
      <c r="I66" s="125" t="s">
        <v>31</v>
      </c>
      <c r="J66" s="213" t="s">
        <v>12</v>
      </c>
      <c r="K66" s="213"/>
      <c r="L66" s="213"/>
    </row>
    <row r="67" spans="2:12" x14ac:dyDescent="0.25">
      <c r="B67" s="106">
        <v>10</v>
      </c>
      <c r="C67" s="50"/>
      <c r="D67" s="106"/>
      <c r="I67" s="125" t="s">
        <v>32</v>
      </c>
      <c r="J67" s="213" t="s">
        <v>13</v>
      </c>
      <c r="K67" s="213"/>
      <c r="L67" s="213"/>
    </row>
    <row r="68" spans="2:12" x14ac:dyDescent="0.25">
      <c r="I68" s="125" t="s">
        <v>44</v>
      </c>
      <c r="J68" s="213" t="s">
        <v>43</v>
      </c>
      <c r="K68" s="213"/>
      <c r="L68" s="213"/>
    </row>
    <row r="69" spans="2:12" x14ac:dyDescent="0.25">
      <c r="B69" s="74" t="s">
        <v>83</v>
      </c>
      <c r="C69" s="14">
        <f>SUM(C58:C67)</f>
        <v>0</v>
      </c>
    </row>
    <row r="72" spans="2:12" x14ac:dyDescent="0.25">
      <c r="B72" s="93" t="s">
        <v>16</v>
      </c>
      <c r="C72" s="93" t="s">
        <v>49</v>
      </c>
      <c r="D72" s="93" t="s">
        <v>1</v>
      </c>
    </row>
    <row r="73" spans="2:12" x14ac:dyDescent="0.25">
      <c r="B73" s="106">
        <v>1</v>
      </c>
      <c r="C73" s="50">
        <f>J54-C58</f>
        <v>0</v>
      </c>
      <c r="D73" s="118"/>
    </row>
    <row r="74" spans="2:12" x14ac:dyDescent="0.25">
      <c r="B74" s="106">
        <v>2</v>
      </c>
      <c r="C74" s="50"/>
      <c r="D74" s="118"/>
    </row>
    <row r="76" spans="2:12" x14ac:dyDescent="0.25">
      <c r="B76" s="74" t="s">
        <v>83</v>
      </c>
      <c r="C76" s="14">
        <f>SUM(D73:D74)</f>
        <v>0</v>
      </c>
    </row>
    <row r="83" spans="3:6" x14ac:dyDescent="0.25">
      <c r="F83" s="59"/>
    </row>
    <row r="84" spans="3:6" x14ac:dyDescent="0.25">
      <c r="C84" s="54"/>
    </row>
    <row r="85" spans="3:6" x14ac:dyDescent="0.25">
      <c r="C85" s="54"/>
    </row>
    <row r="86" spans="3:6" x14ac:dyDescent="0.25">
      <c r="C86" s="54"/>
    </row>
    <row r="87" spans="3:6" x14ac:dyDescent="0.25">
      <c r="C87" s="54"/>
    </row>
    <row r="88" spans="3:6" x14ac:dyDescent="0.25">
      <c r="C88" s="54"/>
    </row>
    <row r="89" spans="3:6" x14ac:dyDescent="0.25">
      <c r="C89" s="54"/>
    </row>
    <row r="90" spans="3:6" x14ac:dyDescent="0.25">
      <c r="C90" s="54"/>
    </row>
    <row r="91" spans="3:6" x14ac:dyDescent="0.25">
      <c r="C91" s="54"/>
    </row>
    <row r="92" spans="3:6" x14ac:dyDescent="0.25">
      <c r="C92" s="54"/>
    </row>
    <row r="93" spans="3:6" x14ac:dyDescent="0.25">
      <c r="C93" s="54"/>
    </row>
    <row r="94" spans="3:6" x14ac:dyDescent="0.25">
      <c r="C94" s="54"/>
    </row>
    <row r="95" spans="3:6" x14ac:dyDescent="0.25">
      <c r="C95" s="54"/>
    </row>
    <row r="96" spans="3:6" x14ac:dyDescent="0.25">
      <c r="C96" s="54"/>
    </row>
    <row r="97" spans="3:3" x14ac:dyDescent="0.25">
      <c r="C97" s="54"/>
    </row>
    <row r="98" spans="3:3" x14ac:dyDescent="0.25">
      <c r="C98" s="54"/>
    </row>
    <row r="99" spans="3:3" x14ac:dyDescent="0.25">
      <c r="C99" s="54"/>
    </row>
  </sheetData>
  <sheetProtection algorithmName="SHA-512" hashValue="ZYP2SB3nrz/IiwWoF/D6C+bN6kwUlbwkVqgQ65/64onafJ6eL4o46Mp259HX8ymzbgf4+W07+KXLU/pynhhxOA==" saltValue="V+YN6joPFexd9GKeeloPJw==" spinCount="100000" sheet="1" objects="1" scenarios="1" formatCells="0" formatColumns="0" formatRows="0" insertRows="0" insertHyperlinks="0" deleteRows="0"/>
  <mergeCells count="104">
    <mergeCell ref="S27:T27"/>
    <mergeCell ref="S28:T28"/>
    <mergeCell ref="S49:T49"/>
    <mergeCell ref="S50:T50"/>
    <mergeCell ref="S29:T29"/>
    <mergeCell ref="S30:T30"/>
    <mergeCell ref="S31:T31"/>
    <mergeCell ref="S44:T44"/>
    <mergeCell ref="S45:T45"/>
    <mergeCell ref="S46:T46"/>
    <mergeCell ref="S37:T37"/>
    <mergeCell ref="S38:T38"/>
    <mergeCell ref="S39:T39"/>
    <mergeCell ref="S40:T40"/>
    <mergeCell ref="S41:T41"/>
    <mergeCell ref="S32:T32"/>
    <mergeCell ref="S33:T33"/>
    <mergeCell ref="S34:T34"/>
    <mergeCell ref="S35:T35"/>
    <mergeCell ref="S36:T36"/>
    <mergeCell ref="J68:L68"/>
    <mergeCell ref="S2:AK2"/>
    <mergeCell ref="J60:L60"/>
    <mergeCell ref="J61:L61"/>
    <mergeCell ref="J62:L62"/>
    <mergeCell ref="J63:L63"/>
    <mergeCell ref="J64:L64"/>
    <mergeCell ref="J65:L65"/>
    <mergeCell ref="J59:L59"/>
    <mergeCell ref="I57:L57"/>
    <mergeCell ref="N57:O57"/>
    <mergeCell ref="J58:L58"/>
    <mergeCell ref="J66:L66"/>
    <mergeCell ref="J67:L67"/>
    <mergeCell ref="M31:N31"/>
    <mergeCell ref="S3:AK3"/>
    <mergeCell ref="R26:V26"/>
    <mergeCell ref="S52:T52"/>
    <mergeCell ref="S14:AA14"/>
    <mergeCell ref="S47:T47"/>
    <mergeCell ref="S48:T48"/>
    <mergeCell ref="S51:T51"/>
    <mergeCell ref="S42:T42"/>
    <mergeCell ref="S43:T43"/>
    <mergeCell ref="G50:H50"/>
    <mergeCell ref="M50:N50"/>
    <mergeCell ref="G51:H51"/>
    <mergeCell ref="M51:N51"/>
    <mergeCell ref="G52:H52"/>
    <mergeCell ref="M52:N52"/>
    <mergeCell ref="G47:H47"/>
    <mergeCell ref="M47:N47"/>
    <mergeCell ref="G48:H48"/>
    <mergeCell ref="M48:N48"/>
    <mergeCell ref="G49:H49"/>
    <mergeCell ref="M49:N49"/>
    <mergeCell ref="G44:H44"/>
    <mergeCell ref="M44:N44"/>
    <mergeCell ref="G45:H45"/>
    <mergeCell ref="M45:N45"/>
    <mergeCell ref="G46:H46"/>
    <mergeCell ref="M46:N46"/>
    <mergeCell ref="G41:H41"/>
    <mergeCell ref="M41:N41"/>
    <mergeCell ref="G42:H42"/>
    <mergeCell ref="M42:N42"/>
    <mergeCell ref="G43:H43"/>
    <mergeCell ref="M43:N43"/>
    <mergeCell ref="G34:H34"/>
    <mergeCell ref="G40:H40"/>
    <mergeCell ref="M40:N40"/>
    <mergeCell ref="G36:H36"/>
    <mergeCell ref="G37:H37"/>
    <mergeCell ref="G38:H38"/>
    <mergeCell ref="G39:H39"/>
    <mergeCell ref="M34:N34"/>
    <mergeCell ref="M36:N36"/>
    <mergeCell ref="M37:N37"/>
    <mergeCell ref="M38:N38"/>
    <mergeCell ref="M39:N39"/>
    <mergeCell ref="G35:H35"/>
    <mergeCell ref="M35:N35"/>
    <mergeCell ref="A1:B2"/>
    <mergeCell ref="D2:I2"/>
    <mergeCell ref="N2:O2"/>
    <mergeCell ref="B9:B11"/>
    <mergeCell ref="G32:H32"/>
    <mergeCell ref="G33:H33"/>
    <mergeCell ref="M32:N32"/>
    <mergeCell ref="M33:N33"/>
    <mergeCell ref="G31:H31"/>
    <mergeCell ref="G30:H30"/>
    <mergeCell ref="B13:B17"/>
    <mergeCell ref="B26:D26"/>
    <mergeCell ref="F26:J26"/>
    <mergeCell ref="L26:P26"/>
    <mergeCell ref="G27:H27"/>
    <mergeCell ref="M27:N27"/>
    <mergeCell ref="G28:H28"/>
    <mergeCell ref="M28:N28"/>
    <mergeCell ref="G29:H29"/>
    <mergeCell ref="M29:N29"/>
    <mergeCell ref="M30:N30"/>
    <mergeCell ref="B19:B23"/>
  </mergeCells>
  <pageMargins left="0.45" right="0.45" top="0.75" bottom="0.75" header="0.3" footer="0.3"/>
  <pageSetup scale="44" orientation="landscape" horizontalDpi="1200" verticalDpi="1200" r:id="rId1"/>
  <headerFooter>
    <oddHeader>&amp;LWater Resources Development Grant Program&amp;C&amp;"-,Bold"Reimbursement Tracking Summary - Non-Federal Cost-Share</oddHeader>
    <oddFooter>&amp;LRevised: 2/15/21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Federal</vt:lpstr>
      <vt:lpstr>Non-Federal</vt:lpstr>
      <vt:lpstr>Federal!Print_Area</vt:lpstr>
      <vt:lpstr>'Non-Federal'!Print_Area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England;Amin Davis</dc:creator>
  <cp:lastModifiedBy>Amin Davis</cp:lastModifiedBy>
  <cp:lastPrinted>2020-10-21T19:38:12Z</cp:lastPrinted>
  <dcterms:created xsi:type="dcterms:W3CDTF">2016-05-12T14:10:02Z</dcterms:created>
  <dcterms:modified xsi:type="dcterms:W3CDTF">2021-03-02T17:25:33Z</dcterms:modified>
</cp:coreProperties>
</file>